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3256" windowHeight="12348"/>
  </bookViews>
  <sheets>
    <sheet name="АМБ.ПОМОЩЬ профилактика" sheetId="1" r:id="rId1"/>
    <sheet name="АМБ.ПОМОЩЬ обращения" sheetId="2" r:id="rId2"/>
    <sheet name="УСЛУГИ" sheetId="3" r:id="rId3"/>
  </sheets>
  <externalReferences>
    <externalReference r:id="rId4"/>
    <externalReference r:id="rId5"/>
  </externalReferences>
  <definedNames>
    <definedName name="_xlnm.Print_Area" localSheetId="1">'АМБ.ПОМОЩЬ обращения'!$B$1:$X$93</definedName>
    <definedName name="_xlnm.Print_Area" localSheetId="0">'АМБ.ПОМОЩЬ профилактика'!$B$1:$K$98</definedName>
    <definedName name="_xlnm.Print_Area" localSheetId="2">УСЛУГИ!$B$1:$H$93</definedName>
  </definedNames>
  <calcPr calcId="125725"/>
</workbook>
</file>

<file path=xl/calcChain.xml><?xml version="1.0" encoding="utf-8"?>
<calcChain xmlns="http://schemas.openxmlformats.org/spreadsheetml/2006/main">
  <c r="H94" i="3"/>
  <c r="E94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I64"/>
  <c r="J63"/>
  <c r="I63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7"/>
  <c r="I37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8"/>
  <c r="I18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X94" i="2"/>
  <c r="R94"/>
  <c r="N94"/>
  <c r="H94"/>
  <c r="E94"/>
  <c r="AB91"/>
  <c r="AA91"/>
  <c r="Z91"/>
  <c r="AB90"/>
  <c r="AA90"/>
  <c r="AB89"/>
  <c r="AA89"/>
  <c r="Z89"/>
  <c r="AB88"/>
  <c r="AA88"/>
  <c r="Z88"/>
  <c r="AB87"/>
  <c r="AA87"/>
  <c r="AB86"/>
  <c r="AA86"/>
  <c r="AB85"/>
  <c r="AA85"/>
  <c r="Z85"/>
  <c r="AB84"/>
  <c r="AA84"/>
  <c r="Z84"/>
  <c r="AB83"/>
  <c r="Z83"/>
  <c r="AB82"/>
  <c r="Z82"/>
  <c r="AB81"/>
  <c r="Z81"/>
  <c r="AB80"/>
  <c r="Z80"/>
  <c r="AB79"/>
  <c r="Z79"/>
  <c r="AB78"/>
  <c r="Z78"/>
  <c r="AB77"/>
  <c r="Z77"/>
  <c r="AB76"/>
  <c r="Z76"/>
  <c r="AB75"/>
  <c r="Z75"/>
  <c r="AB74"/>
  <c r="Z74"/>
  <c r="AB73"/>
  <c r="Z73"/>
  <c r="AB72"/>
  <c r="Z72"/>
  <c r="AB71"/>
  <c r="Z71"/>
  <c r="AB70"/>
  <c r="Z70"/>
  <c r="AB69"/>
  <c r="Z69"/>
  <c r="AB68"/>
  <c r="Z68"/>
  <c r="AB67"/>
  <c r="Z67"/>
  <c r="AB66"/>
  <c r="Z66"/>
  <c r="AB65"/>
  <c r="Z65"/>
  <c r="Z64"/>
  <c r="AB63"/>
  <c r="AA63"/>
  <c r="Z63"/>
  <c r="AA61"/>
  <c r="Z61"/>
  <c r="AA60"/>
  <c r="Z60"/>
  <c r="AA59"/>
  <c r="Z59"/>
  <c r="AA58"/>
  <c r="Z58"/>
  <c r="AA57"/>
  <c r="Z57"/>
  <c r="AA56"/>
  <c r="Z56"/>
  <c r="AA55"/>
  <c r="Z55"/>
  <c r="AA54"/>
  <c r="Z54"/>
  <c r="AA53"/>
  <c r="Z53"/>
  <c r="AA52"/>
  <c r="Z52"/>
  <c r="AA51"/>
  <c r="Z51"/>
  <c r="AA50"/>
  <c r="Z50"/>
  <c r="AA49"/>
  <c r="Z49"/>
  <c r="AA48"/>
  <c r="Z48"/>
  <c r="AB47"/>
  <c r="AA47"/>
  <c r="Z47"/>
  <c r="AB46"/>
  <c r="AA46"/>
  <c r="Z46"/>
  <c r="AB45"/>
  <c r="AA45"/>
  <c r="Z45"/>
  <c r="AB44"/>
  <c r="AA44"/>
  <c r="Z44"/>
  <c r="AB43"/>
  <c r="AA43"/>
  <c r="Z43"/>
  <c r="AB42"/>
  <c r="AA42"/>
  <c r="Z42"/>
  <c r="AB41"/>
  <c r="AA41"/>
  <c r="Z41"/>
  <c r="AB40"/>
  <c r="AA40"/>
  <c r="Z40"/>
  <c r="AB39"/>
  <c r="AA39"/>
  <c r="Z39"/>
  <c r="AB37"/>
  <c r="AA37"/>
  <c r="Z37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B29"/>
  <c r="AA29"/>
  <c r="Z29"/>
  <c r="Z28"/>
  <c r="AA27"/>
  <c r="Z27"/>
  <c r="AB25"/>
  <c r="AA25"/>
  <c r="Z25"/>
  <c r="Z24"/>
  <c r="AA23"/>
  <c r="AB21"/>
  <c r="AA21"/>
  <c r="Z21"/>
  <c r="Z20"/>
  <c r="AB18"/>
  <c r="AA18"/>
  <c r="Z18"/>
  <c r="AB15"/>
  <c r="AA15"/>
  <c r="Z15"/>
  <c r="Z14"/>
  <c r="AA13"/>
  <c r="Z13"/>
  <c r="AB11"/>
  <c r="AA11"/>
  <c r="Z11"/>
  <c r="AB10"/>
  <c r="AA10"/>
  <c r="AB9"/>
  <c r="Z9"/>
  <c r="AA8"/>
  <c r="Z7"/>
  <c r="K99" i="1"/>
  <c r="E99"/>
  <c r="M98"/>
  <c r="M97"/>
  <c r="N96"/>
  <c r="M96"/>
  <c r="N95"/>
  <c r="M95"/>
  <c r="N94"/>
  <c r="M94"/>
  <c r="N93"/>
  <c r="M93"/>
  <c r="N92"/>
  <c r="M92"/>
  <c r="N91"/>
  <c r="M91"/>
  <c r="N90"/>
  <c r="M90"/>
  <c r="N89"/>
  <c r="M89"/>
  <c r="N88"/>
  <c r="M88"/>
  <c r="N87"/>
  <c r="M87"/>
  <c r="N86"/>
  <c r="M86"/>
  <c r="N85"/>
  <c r="M85"/>
  <c r="N84"/>
  <c r="M84"/>
  <c r="N83"/>
  <c r="M83"/>
  <c r="N82"/>
  <c r="M82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M68"/>
  <c r="M67"/>
  <c r="N66"/>
  <c r="M66"/>
  <c r="N65"/>
  <c r="M65"/>
  <c r="N64"/>
  <c r="M64"/>
  <c r="N63"/>
  <c r="M63"/>
  <c r="N62"/>
  <c r="M62"/>
  <c r="N61"/>
  <c r="M61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M42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3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AB7" i="2" l="1"/>
  <c r="Z8"/>
  <c r="AA9"/>
  <c r="Z23"/>
  <c r="AA6"/>
  <c r="AB8"/>
  <c r="AA7"/>
  <c r="Z10"/>
  <c r="AB13"/>
  <c r="AB17"/>
  <c r="AB14"/>
  <c r="AB20"/>
  <c r="AB24"/>
  <c r="AB28"/>
  <c r="AB49"/>
  <c r="AB50"/>
  <c r="AB51"/>
  <c r="AB52"/>
  <c r="AB53"/>
  <c r="AB54"/>
  <c r="AB55"/>
  <c r="AB56"/>
  <c r="AB57"/>
  <c r="AB58"/>
  <c r="AB59"/>
  <c r="AB60"/>
  <c r="AB61"/>
  <c r="Z86"/>
  <c r="Z87"/>
  <c r="Z90"/>
  <c r="AB6"/>
  <c r="Z12"/>
  <c r="Z16"/>
  <c r="Z22"/>
  <c r="Z26"/>
  <c r="AB12"/>
  <c r="AA14"/>
  <c r="AB16"/>
  <c r="AA19"/>
  <c r="AA20"/>
  <c r="AB22"/>
  <c r="AA24"/>
  <c r="AB26"/>
  <c r="AA28"/>
  <c r="AB48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X95"/>
  <c r="AB23"/>
  <c r="AB27"/>
  <c r="N11" i="1"/>
  <c r="M69"/>
  <c r="J62" i="3" l="1"/>
  <c r="J38"/>
  <c r="J36"/>
  <c r="J19"/>
  <c r="I17"/>
  <c r="I6"/>
  <c r="J64"/>
  <c r="I38"/>
  <c r="I62"/>
  <c r="I92"/>
  <c r="J6"/>
  <c r="J17"/>
  <c r="I19"/>
  <c r="I36"/>
  <c r="AA64" i="2"/>
  <c r="Z38"/>
  <c r="Z62"/>
  <c r="AB64"/>
  <c r="Z92"/>
  <c r="AB36"/>
  <c r="AB19"/>
  <c r="Z17"/>
  <c r="Z6"/>
  <c r="AA62"/>
  <c r="AA38"/>
  <c r="R95"/>
  <c r="AA26"/>
  <c r="AA16"/>
  <c r="AB62"/>
  <c r="AB38"/>
  <c r="Z19"/>
  <c r="Z36"/>
  <c r="AA36"/>
  <c r="AA22"/>
  <c r="AA12"/>
  <c r="M11" i="1"/>
  <c r="M43"/>
  <c r="N43"/>
  <c r="N69"/>
  <c r="K100"/>
  <c r="M24"/>
  <c r="J92" i="3" l="1"/>
  <c r="AA17" i="2"/>
  <c r="AB92"/>
  <c r="AA92"/>
  <c r="E100" i="1"/>
  <c r="E95" i="3" l="1"/>
  <c r="I93"/>
  <c r="H95"/>
  <c r="J93"/>
  <c r="Z93" i="2"/>
  <c r="E95"/>
  <c r="AB93"/>
  <c r="N95"/>
  <c r="AA93"/>
  <c r="H95"/>
</calcChain>
</file>

<file path=xl/sharedStrings.xml><?xml version="1.0" encoding="utf-8"?>
<sst xmlns="http://schemas.openxmlformats.org/spreadsheetml/2006/main" count="321" uniqueCount="100">
  <si>
    <t>III. Амбулаторная помощь (посещения с профилактической целью), ВСЕГО:</t>
  </si>
  <si>
    <t>Наименование МО</t>
  </si>
  <si>
    <t>ПОСЕЩЕНИЯ</t>
  </si>
  <si>
    <t>УЕТы</t>
  </si>
  <si>
    <t>ФИНАНСОВЫЕ СРЕДСТВА (руб.):</t>
  </si>
  <si>
    <t>Орловский филиал ООО "СМК РЕСО-МЕД"</t>
  </si>
  <si>
    <t>Орловский филиал АО "СТРАХОВАЯ КОМПАНИЯ  "СОГАЗ-МЕД"</t>
  </si>
  <si>
    <t>ИТОГО по СМО:</t>
  </si>
  <si>
    <t>2024 год</t>
  </si>
  <si>
    <t>Областные учреждения</t>
  </si>
  <si>
    <t>БУЗ Орловской области "ООКБ"</t>
  </si>
  <si>
    <t>БУЗ Орловской области "НКМЦ им. З.И.Круглой"</t>
  </si>
  <si>
    <t>БУЗ Орловской области "ООД"</t>
  </si>
  <si>
    <t>БУЗ Орловской области "ООСП"</t>
  </si>
  <si>
    <t>БУЗ Орловской области "ООКВД"</t>
  </si>
  <si>
    <t>БУЗ Орловской области "ООВФД"</t>
  </si>
  <si>
    <t xml:space="preserve">БУЗ Орловской области "ОПТД" </t>
  </si>
  <si>
    <t>БУЗ Орловской области "Орловский  центр СПИД"</t>
  </si>
  <si>
    <t>ФГАУ "НМИЦ "МНТК "Микрохирургия глаза" им. акад. С.Н. Федорова" Минздрава РФ</t>
  </si>
  <si>
    <t>ИТОГО ОБЛАСТНЫЕ УЧРЕЖДЕНИЯ:</t>
  </si>
  <si>
    <t>Городские учреждения</t>
  </si>
  <si>
    <t>БУЗ Орловской области "БСМП им. Н. А. Семашко"</t>
  </si>
  <si>
    <t>БУЗ Орловской области "Городская больница им. С. П. Боткина"</t>
  </si>
  <si>
    <t>БУЗ Орловской области "Родильный дом"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</si>
  <si>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</si>
  <si>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</si>
  <si>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</si>
  <si>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</si>
  <si>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</si>
  <si>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</si>
  <si>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</si>
  <si>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</si>
  <si>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</si>
  <si>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 "Санаторий "Дубрава"</t>
  </si>
  <si>
    <t>БУЗ Орловской области "ДС "Орловчанка"</t>
  </si>
  <si>
    <t>ИТОГО ГОРОДСКИЕ УЧРЕЖДЕНИЯ:</t>
  </si>
  <si>
    <t>Районные учреждения (юр.лица)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</si>
  <si>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</si>
  <si>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</si>
  <si>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</si>
  <si>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</si>
  <si>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</si>
  <si>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</si>
  <si>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</si>
  <si>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</si>
  <si>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</si>
  <si>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</si>
  <si>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</si>
  <si>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</si>
  <si>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</si>
  <si>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</si>
  <si>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</si>
  <si>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</si>
  <si>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</si>
  <si>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</si>
  <si>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</si>
  <si>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</si>
  <si>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</si>
  <si>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</si>
  <si>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</si>
  <si>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</si>
  <si>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ИТОГО РАЙОННЫЕ УЧРЕЖДЕНИЯ:</t>
  </si>
  <si>
    <t>Частные учреждения</t>
  </si>
  <si>
    <t>ЧУЗ «РЖД-Медицина» г.Орёл»</t>
  </si>
  <si>
    <t>ООО "Санаторий "Лесной"</t>
  </si>
  <si>
    <t>ООО "Диалам +"</t>
  </si>
  <si>
    <t>ООО "Нефролайн-Орел"</t>
  </si>
  <si>
    <t>ООО "МРТ-Эксперт Орел"</t>
  </si>
  <si>
    <t>ООО "Центр слуха "Звуки жизни"</t>
  </si>
  <si>
    <t>ООО "Клиника "Диксион-Орел"</t>
  </si>
  <si>
    <t>ООО "Диксион-Практика ОКА"</t>
  </si>
  <si>
    <t>ООО "ЭКО центр"</t>
  </si>
  <si>
    <t>ООО "МЦ здоровье"</t>
  </si>
  <si>
    <t>ООО "М-Лайн"</t>
  </si>
  <si>
    <t xml:space="preserve">ООО "Центр ЭКО" </t>
  </si>
  <si>
    <t xml:space="preserve">ООО "ПЭТ-Технолоджи Диагностика" </t>
  </si>
  <si>
    <t>ООО ДЦ "НЕФРОС-КАЛУГА"</t>
  </si>
  <si>
    <t>ООО "Лаборатория Гемотест"</t>
  </si>
  <si>
    <t>ООО "ИНВИТРО"</t>
  </si>
  <si>
    <t>ООО "НПФ "Хеликс"</t>
  </si>
  <si>
    <t>ООО "Виталаб"</t>
  </si>
  <si>
    <t xml:space="preserve">ООО "Медискан" </t>
  </si>
  <si>
    <t xml:space="preserve">ООО "МЕДКЛУБ" </t>
  </si>
  <si>
    <t xml:space="preserve">АО "Медицина" </t>
  </si>
  <si>
    <t xml:space="preserve">ООО "Центр репродукции и генетики" </t>
  </si>
  <si>
    <t xml:space="preserve">ООО "Реал Мед" </t>
  </si>
  <si>
    <t xml:space="preserve">ООО "МЦ Сакара" </t>
  </si>
  <si>
    <t>ООО "Аквилаб"</t>
  </si>
  <si>
    <t xml:space="preserve">ООО "ВИТРОМЕД" </t>
  </si>
  <si>
    <t xml:space="preserve">ООО "МЦ ПРОФЭКСПЕРТ" </t>
  </si>
  <si>
    <t xml:space="preserve">ОБУЗ "Областное патологоанатомическое бюро" </t>
  </si>
  <si>
    <t>ИТОГО ЧАСТНЫЕ УЧРЕЖДЕНИЯ:</t>
  </si>
  <si>
    <t>ВСЕГО:</t>
  </si>
  <si>
    <t>V. Амбулаторная помощь (посещения по заболеванию/обращения), ВСЕГО:</t>
  </si>
  <si>
    <t>РЕАБИЛИТАЦИЯ:</t>
  </si>
  <si>
    <t>ОБРАЩЕНИЯ</t>
  </si>
  <si>
    <t>VII. УСЛУГИ (диагностические услуги, оказываемые в амбулаторных условиях), ВСЕГО:</t>
  </si>
  <si>
    <t>УСЛУГИ</t>
  </si>
  <si>
    <t>Распределение объемных и финансовых показателей между медицинскими организациями и страховыми медицинскими организациями на 2024 год (АПП, отдельные услуги в амбулаторных условиях)</t>
  </si>
  <si>
    <t>Приложение 7 к протоколу заседания комиссии по разработке территориальной программы ОМС в Орловской области от 31.05.2024 № 5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</si>
</sst>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3" fontId="2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3" fontId="4" fillId="0" borderId="0" xfId="0" applyNumberFormat="1" applyFont="1" applyFill="1"/>
    <xf numFmtId="164" fontId="4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4" xfId="0" applyFont="1" applyFill="1" applyBorder="1"/>
    <xf numFmtId="3" fontId="2" fillId="0" borderId="0" xfId="0" applyNumberFormat="1" applyFont="1" applyFill="1"/>
    <xf numFmtId="0" fontId="8" fillId="0" borderId="4" xfId="0" applyFont="1" applyFill="1" applyBorder="1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/>
    <xf numFmtId="0" fontId="5" fillId="0" borderId="1" xfId="0" applyFont="1" applyFill="1" applyBorder="1" applyAlignment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4" fontId="8" fillId="0" borderId="0" xfId="2" applyNumberFormat="1" applyFont="1" applyFill="1" applyBorder="1" applyAlignment="1">
      <alignment vertical="center" wrapText="1"/>
    </xf>
    <xf numFmtId="4" fontId="3" fillId="0" borderId="0" xfId="2" applyNumberFormat="1" applyFont="1" applyFill="1" applyBorder="1" applyAlignment="1">
      <alignment vertical="center" wrapText="1"/>
    </xf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3" fontId="3" fillId="0" borderId="1" xfId="0" applyNumberFormat="1" applyFont="1" applyFill="1" applyBorder="1"/>
    <xf numFmtId="3" fontId="3" fillId="0" borderId="2" xfId="0" applyNumberFormat="1" applyFont="1" applyFill="1" applyBorder="1"/>
    <xf numFmtId="164" fontId="3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74" xfId="2"/>
    <cellStyle name="Обычный_Plan_ko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1;&#1066;&#1045;&#1052;&#1067;%202024%20&#1084;&#1072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4;&#1041;&#1066;&#1045;&#1052;&#1067;/&#1054;&#1041;&#1066;&#1045;&#1052;&#1067;%202023%20&#1076;&#1077;&#1082;&#1072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реабилитация"/>
      <sheetName val="ВМП"/>
      <sheetName val="связь с ИТОГ ДЕНЬГИ 2024"/>
      <sheetName val="ПОДУШЕВОЙ АМБ."/>
      <sheetName val="ПОДУШЕВОЙ СКОРАЯ"/>
      <sheetName val="ФАПы"/>
      <sheetName val="НАСЕЛЕНИЕ"/>
      <sheetName val="НАСЕЛЕНИЕ %"/>
      <sheetName val="наработка 1 квартал"/>
      <sheetName val="ОБЪЕМЫ ВСЕГО"/>
      <sheetName val="СТАЦИОНАР  ВСЕГО"/>
      <sheetName val="ДНЕВНОЙ ВСЕГО"/>
      <sheetName val="ПРОФИЛАКТИКА ВСЕГО"/>
      <sheetName val="НЕОТЛОЖКА ВСЕГО"/>
      <sheetName val="ОБРАЩЕНИЯ ВСЕГО"/>
      <sheetName val="СКОРАЯ ВСЕГО"/>
      <sheetName val="УСЛУГИ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>
        <row r="6">
          <cell r="K6">
            <v>110000</v>
          </cell>
          <cell r="L6">
            <v>34500</v>
          </cell>
          <cell r="M6">
            <v>15000</v>
          </cell>
          <cell r="P6">
            <v>37449806.060000002</v>
          </cell>
          <cell r="Q6">
            <v>23183049.479999997</v>
          </cell>
          <cell r="R6">
            <v>25594</v>
          </cell>
          <cell r="S6">
            <v>38792245.138181821</v>
          </cell>
        </row>
        <row r="7">
          <cell r="K7">
            <v>103076</v>
          </cell>
          <cell r="L7">
            <v>119921</v>
          </cell>
          <cell r="M7">
            <v>54951</v>
          </cell>
          <cell r="P7">
            <v>55486125.785442159</v>
          </cell>
          <cell r="Q7">
            <v>94053728.440000013</v>
          </cell>
          <cell r="R7">
            <v>50091</v>
          </cell>
          <cell r="S7">
            <v>36492047.849999994</v>
          </cell>
        </row>
        <row r="8">
          <cell r="K8">
            <v>62000</v>
          </cell>
          <cell r="L8">
            <v>8700</v>
          </cell>
          <cell r="M8">
            <v>4350</v>
          </cell>
          <cell r="P8">
            <v>20173560</v>
          </cell>
          <cell r="Q8">
            <v>5143788</v>
          </cell>
          <cell r="R8">
            <v>93063</v>
          </cell>
          <cell r="S8">
            <v>120604742.89090909</v>
          </cell>
        </row>
        <row r="9">
          <cell r="K9">
            <v>61000</v>
          </cell>
          <cell r="L9">
            <v>91407</v>
          </cell>
          <cell r="M9">
            <v>36990</v>
          </cell>
          <cell r="P9">
            <v>54487783.709999993</v>
          </cell>
          <cell r="Q9">
            <v>85541668.469999999</v>
          </cell>
          <cell r="R9">
            <v>0</v>
          </cell>
          <cell r="S9">
            <v>0</v>
          </cell>
        </row>
        <row r="10">
          <cell r="K10">
            <v>3500</v>
          </cell>
          <cell r="L10">
            <v>47580</v>
          </cell>
          <cell r="M10">
            <v>13000</v>
          </cell>
          <cell r="P10">
            <v>796985</v>
          </cell>
          <cell r="Q10">
            <v>18292950</v>
          </cell>
          <cell r="R10">
            <v>0</v>
          </cell>
          <cell r="S10">
            <v>0</v>
          </cell>
        </row>
        <row r="11">
          <cell r="K11">
            <v>6700</v>
          </cell>
          <cell r="L11">
            <v>0</v>
          </cell>
          <cell r="M11">
            <v>0</v>
          </cell>
          <cell r="P11">
            <v>23736219.987346008</v>
          </cell>
          <cell r="Q11">
            <v>0</v>
          </cell>
          <cell r="R11">
            <v>0</v>
          </cell>
          <cell r="S11">
            <v>0</v>
          </cell>
        </row>
        <row r="12">
          <cell r="R12">
            <v>2566</v>
          </cell>
          <cell r="S12">
            <v>2865945.2</v>
          </cell>
        </row>
        <row r="13">
          <cell r="R13">
            <v>2924</v>
          </cell>
          <cell r="S13">
            <v>1269016</v>
          </cell>
        </row>
        <row r="17">
          <cell r="L17">
            <v>302108</v>
          </cell>
          <cell r="M17">
            <v>124291</v>
          </cell>
          <cell r="Q17">
            <v>226215184.39000002</v>
          </cell>
          <cell r="R17">
            <v>174238</v>
          </cell>
          <cell r="S17">
            <v>200023997.07909089</v>
          </cell>
        </row>
        <row r="19">
          <cell r="K19">
            <v>2500</v>
          </cell>
          <cell r="L19">
            <v>0</v>
          </cell>
          <cell r="M19">
            <v>0</v>
          </cell>
          <cell r="P19">
            <v>706000</v>
          </cell>
          <cell r="Q19">
            <v>0</v>
          </cell>
          <cell r="R19">
            <v>3350</v>
          </cell>
          <cell r="S19">
            <v>8892299</v>
          </cell>
        </row>
        <row r="20">
          <cell r="K20">
            <v>193403</v>
          </cell>
          <cell r="L20">
            <v>231301</v>
          </cell>
          <cell r="M20">
            <v>96900</v>
          </cell>
          <cell r="P20">
            <v>204822904.97672844</v>
          </cell>
          <cell r="Q20">
            <v>161260964.31999999</v>
          </cell>
          <cell r="R20">
            <v>96705</v>
          </cell>
          <cell r="S20">
            <v>68423197.931818187</v>
          </cell>
        </row>
        <row r="21">
          <cell r="K21">
            <v>1326</v>
          </cell>
          <cell r="L21">
            <v>671</v>
          </cell>
          <cell r="M21">
            <v>310</v>
          </cell>
          <cell r="P21">
            <v>471031.42</v>
          </cell>
          <cell r="Q21">
            <v>625515.01</v>
          </cell>
          <cell r="R21">
            <v>0</v>
          </cell>
          <cell r="S21">
            <v>0</v>
          </cell>
        </row>
        <row r="22">
          <cell r="K22">
            <v>92174</v>
          </cell>
          <cell r="L22">
            <v>137500</v>
          </cell>
          <cell r="M22">
            <v>54997</v>
          </cell>
          <cell r="P22">
            <v>126363910.45559129</v>
          </cell>
          <cell r="Q22">
            <v>64071164.100000009</v>
          </cell>
          <cell r="R22">
            <v>12660</v>
          </cell>
          <cell r="S22">
            <v>6229866.8181818184</v>
          </cell>
        </row>
        <row r="23">
          <cell r="K23">
            <v>142682</v>
          </cell>
          <cell r="L23">
            <v>172631</v>
          </cell>
          <cell r="M23">
            <v>73300</v>
          </cell>
          <cell r="P23">
            <v>173706860.55093423</v>
          </cell>
          <cell r="Q23">
            <v>82530839.049999997</v>
          </cell>
          <cell r="R23">
            <v>16642</v>
          </cell>
          <cell r="S23">
            <v>8801557.7727272734</v>
          </cell>
        </row>
        <row r="24">
          <cell r="K24">
            <v>176901</v>
          </cell>
          <cell r="L24">
            <v>299736</v>
          </cell>
          <cell r="M24">
            <v>120797</v>
          </cell>
          <cell r="P24">
            <v>222856332.91415378</v>
          </cell>
          <cell r="Q24">
            <v>156254600.31999999</v>
          </cell>
          <cell r="R24">
            <v>20451</v>
          </cell>
          <cell r="S24">
            <v>11060325.125454543</v>
          </cell>
        </row>
        <row r="25">
          <cell r="K25">
            <v>95319</v>
          </cell>
          <cell r="L25">
            <v>93518</v>
          </cell>
          <cell r="M25">
            <v>38834</v>
          </cell>
          <cell r="P25">
            <v>104957387.13416311</v>
          </cell>
          <cell r="Q25">
            <v>64621992.460000008</v>
          </cell>
          <cell r="R25">
            <v>2284</v>
          </cell>
          <cell r="S25">
            <v>1779901.530909091</v>
          </cell>
        </row>
        <row r="26">
          <cell r="K26">
            <v>64541</v>
          </cell>
          <cell r="L26">
            <v>70000</v>
          </cell>
          <cell r="M26">
            <v>28000</v>
          </cell>
          <cell r="P26">
            <v>57586722.606223196</v>
          </cell>
          <cell r="Q26">
            <v>44945779.689999998</v>
          </cell>
          <cell r="R26">
            <v>660</v>
          </cell>
          <cell r="S26">
            <v>555566.29090909089</v>
          </cell>
        </row>
        <row r="27">
          <cell r="K27">
            <v>57794</v>
          </cell>
          <cell r="L27">
            <v>70000</v>
          </cell>
          <cell r="M27">
            <v>28000</v>
          </cell>
          <cell r="P27">
            <v>54169901.828501895</v>
          </cell>
          <cell r="Q27">
            <v>44378693.539999992</v>
          </cell>
          <cell r="R27">
            <v>550</v>
          </cell>
          <cell r="S27">
            <v>459998</v>
          </cell>
        </row>
        <row r="28">
          <cell r="K28">
            <v>51500</v>
          </cell>
          <cell r="L28">
            <v>54452</v>
          </cell>
          <cell r="M28">
            <v>26544</v>
          </cell>
          <cell r="P28">
            <v>26468842.77</v>
          </cell>
          <cell r="Q28">
            <v>33849744.75</v>
          </cell>
          <cell r="R28">
            <v>0</v>
          </cell>
          <cell r="S28">
            <v>0</v>
          </cell>
        </row>
        <row r="29">
          <cell r="K29">
            <v>0</v>
          </cell>
          <cell r="L29">
            <v>0</v>
          </cell>
          <cell r="M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K30">
            <v>1000</v>
          </cell>
          <cell r="L30">
            <v>240</v>
          </cell>
          <cell r="M30">
            <v>100</v>
          </cell>
          <cell r="P30">
            <v>295020.83</v>
          </cell>
          <cell r="Q30">
            <v>131290.82999999999</v>
          </cell>
          <cell r="R30">
            <v>0</v>
          </cell>
          <cell r="S30">
            <v>0</v>
          </cell>
        </row>
        <row r="31">
          <cell r="K31">
            <v>0</v>
          </cell>
          <cell r="L31">
            <v>0</v>
          </cell>
          <cell r="M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K32">
            <v>0</v>
          </cell>
          <cell r="L32">
            <v>0</v>
          </cell>
          <cell r="M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</row>
        <row r="36">
          <cell r="L36">
            <v>1130049</v>
          </cell>
          <cell r="M36">
            <v>467782</v>
          </cell>
          <cell r="Q36">
            <v>652670584.07000005</v>
          </cell>
          <cell r="R36">
            <v>153302</v>
          </cell>
          <cell r="S36">
            <v>106202712.47000001</v>
          </cell>
        </row>
        <row r="38">
          <cell r="K38">
            <v>28698</v>
          </cell>
          <cell r="L38">
            <v>68750</v>
          </cell>
          <cell r="M38">
            <v>27500</v>
          </cell>
          <cell r="P38">
            <v>35290523.847322829</v>
          </cell>
          <cell r="Q38">
            <v>37803518.659999996</v>
          </cell>
          <cell r="R38">
            <v>1530</v>
          </cell>
          <cell r="S38">
            <v>1088383.2454545454</v>
          </cell>
        </row>
        <row r="39">
          <cell r="K39">
            <v>28667</v>
          </cell>
          <cell r="L39">
            <v>59220</v>
          </cell>
          <cell r="M39">
            <v>25800</v>
          </cell>
          <cell r="P39">
            <v>37406812.565017745</v>
          </cell>
          <cell r="Q39">
            <v>34674687.379999995</v>
          </cell>
          <cell r="R39">
            <v>351</v>
          </cell>
          <cell r="S39">
            <v>349538.49818181817</v>
          </cell>
        </row>
        <row r="40">
          <cell r="K40">
            <v>23731</v>
          </cell>
          <cell r="L40">
            <v>48000</v>
          </cell>
          <cell r="M40">
            <v>20000</v>
          </cell>
          <cell r="P40">
            <v>26946852.347143099</v>
          </cell>
          <cell r="Q40">
            <v>24802506.349999998</v>
          </cell>
          <cell r="R40">
            <v>506</v>
          </cell>
          <cell r="S40">
            <v>521162.9</v>
          </cell>
        </row>
        <row r="41">
          <cell r="K41">
            <v>20023</v>
          </cell>
          <cell r="L41">
            <v>47250</v>
          </cell>
          <cell r="M41">
            <v>17500</v>
          </cell>
          <cell r="P41">
            <v>21419011.491745692</v>
          </cell>
          <cell r="Q41">
            <v>24525603.469999999</v>
          </cell>
          <cell r="R41">
            <v>1500</v>
          </cell>
          <cell r="S41">
            <v>1032835</v>
          </cell>
        </row>
        <row r="42">
          <cell r="K42">
            <v>16920</v>
          </cell>
          <cell r="L42">
            <v>29520</v>
          </cell>
          <cell r="M42">
            <v>12500</v>
          </cell>
          <cell r="P42">
            <v>19934727.818645891</v>
          </cell>
          <cell r="Q42">
            <v>16493412.219999999</v>
          </cell>
          <cell r="R42">
            <v>78</v>
          </cell>
          <cell r="S42">
            <v>77535.12</v>
          </cell>
        </row>
        <row r="43">
          <cell r="K43">
            <v>31349</v>
          </cell>
          <cell r="L43">
            <v>64260</v>
          </cell>
          <cell r="M43">
            <v>23800</v>
          </cell>
          <cell r="P43">
            <v>33594632.539492726</v>
          </cell>
          <cell r="Q43">
            <v>32354739.459999997</v>
          </cell>
          <cell r="R43">
            <v>683</v>
          </cell>
          <cell r="S43">
            <v>470054.09499999997</v>
          </cell>
        </row>
        <row r="44">
          <cell r="K44">
            <v>11158</v>
          </cell>
          <cell r="L44">
            <v>21320</v>
          </cell>
          <cell r="M44">
            <v>8200</v>
          </cell>
          <cell r="P44">
            <v>12535930.688288212</v>
          </cell>
          <cell r="Q44">
            <v>12117290.460000003</v>
          </cell>
          <cell r="R44">
            <v>50</v>
          </cell>
          <cell r="S44">
            <v>59660.840909090919</v>
          </cell>
        </row>
        <row r="45">
          <cell r="K45">
            <v>26028</v>
          </cell>
          <cell r="L45">
            <v>60416</v>
          </cell>
          <cell r="M45">
            <v>23600</v>
          </cell>
          <cell r="P45">
            <v>30224379.667095855</v>
          </cell>
          <cell r="Q45">
            <v>29340082.57</v>
          </cell>
          <cell r="R45">
            <v>1690</v>
          </cell>
          <cell r="S45">
            <v>1319937.3363636364</v>
          </cell>
        </row>
        <row r="46">
          <cell r="K46">
            <v>7160</v>
          </cell>
          <cell r="L46">
            <v>16200</v>
          </cell>
          <cell r="M46">
            <v>6000</v>
          </cell>
          <cell r="P46">
            <v>7970530.059123598</v>
          </cell>
          <cell r="Q46">
            <v>7911554.2199999997</v>
          </cell>
          <cell r="R46">
            <v>50</v>
          </cell>
          <cell r="S46">
            <v>49702</v>
          </cell>
        </row>
        <row r="47">
          <cell r="K47">
            <v>12543</v>
          </cell>
          <cell r="L47">
            <v>21060</v>
          </cell>
          <cell r="M47">
            <v>8100</v>
          </cell>
          <cell r="P47">
            <v>13742083.566524724</v>
          </cell>
          <cell r="Q47">
            <v>12611913.039999999</v>
          </cell>
          <cell r="R47">
            <v>20</v>
          </cell>
          <cell r="S47">
            <v>19880.8</v>
          </cell>
        </row>
        <row r="48">
          <cell r="K48">
            <v>36446</v>
          </cell>
          <cell r="L48">
            <v>80704</v>
          </cell>
          <cell r="M48">
            <v>30700</v>
          </cell>
          <cell r="P48">
            <v>40748627.051397152</v>
          </cell>
          <cell r="Q48">
            <v>41224244.269999996</v>
          </cell>
          <cell r="R48">
            <v>1748</v>
          </cell>
          <cell r="S48">
            <v>2816803.4409090909</v>
          </cell>
        </row>
        <row r="49">
          <cell r="K49">
            <v>169334</v>
          </cell>
          <cell r="L49">
            <v>352450</v>
          </cell>
          <cell r="M49">
            <v>133000</v>
          </cell>
          <cell r="P49">
            <v>184541961.60134673</v>
          </cell>
          <cell r="Q49">
            <v>164898038.5</v>
          </cell>
          <cell r="R49">
            <v>33417</v>
          </cell>
          <cell r="S49">
            <v>19101147.496363636</v>
          </cell>
        </row>
        <row r="50">
          <cell r="K50">
            <v>25830</v>
          </cell>
          <cell r="L50">
            <v>44200</v>
          </cell>
          <cell r="M50">
            <v>17000</v>
          </cell>
          <cell r="P50">
            <v>21530886.657966834</v>
          </cell>
          <cell r="Q50">
            <v>19703605.399999999</v>
          </cell>
          <cell r="R50">
            <v>208</v>
          </cell>
          <cell r="S50">
            <v>233692.53363636366</v>
          </cell>
        </row>
        <row r="51">
          <cell r="K51">
            <v>141040</v>
          </cell>
          <cell r="L51">
            <v>238844</v>
          </cell>
          <cell r="M51">
            <v>88300</v>
          </cell>
          <cell r="P51">
            <v>159287300.87646618</v>
          </cell>
          <cell r="Q51">
            <v>110916339.87</v>
          </cell>
          <cell r="R51">
            <v>13399</v>
          </cell>
          <cell r="S51">
            <v>7955697.4281818187</v>
          </cell>
        </row>
        <row r="52">
          <cell r="K52">
            <v>35267</v>
          </cell>
          <cell r="L52">
            <v>68380</v>
          </cell>
          <cell r="M52">
            <v>26300</v>
          </cell>
          <cell r="P52">
            <v>39959017.95147559</v>
          </cell>
          <cell r="Q52">
            <v>32291867.239999998</v>
          </cell>
          <cell r="R52">
            <v>833</v>
          </cell>
          <cell r="S52">
            <v>635363.22272727266</v>
          </cell>
        </row>
        <row r="53">
          <cell r="K53">
            <v>22243</v>
          </cell>
          <cell r="L53">
            <v>39990</v>
          </cell>
          <cell r="M53">
            <v>14200</v>
          </cell>
          <cell r="P53">
            <v>22625061.838221405</v>
          </cell>
          <cell r="Q53">
            <v>19508714.119999997</v>
          </cell>
          <cell r="R53">
            <v>315</v>
          </cell>
          <cell r="S53">
            <v>328659.52090909088</v>
          </cell>
        </row>
        <row r="54">
          <cell r="K54">
            <v>15955</v>
          </cell>
          <cell r="L54">
            <v>27940</v>
          </cell>
          <cell r="M54">
            <v>11000</v>
          </cell>
          <cell r="P54">
            <v>17059422.550815091</v>
          </cell>
          <cell r="Q54">
            <v>14008504.779999999</v>
          </cell>
          <cell r="R54">
            <v>50</v>
          </cell>
          <cell r="S54">
            <v>59661.045454545456</v>
          </cell>
        </row>
        <row r="55">
          <cell r="K55">
            <v>157122</v>
          </cell>
          <cell r="L55">
            <v>216809</v>
          </cell>
          <cell r="M55">
            <v>97310</v>
          </cell>
          <cell r="P55">
            <v>167275748.04457015</v>
          </cell>
          <cell r="Q55">
            <v>119620886.41999999</v>
          </cell>
          <cell r="R55">
            <v>9768</v>
          </cell>
          <cell r="S55">
            <v>5951085.2681818185</v>
          </cell>
        </row>
        <row r="56">
          <cell r="K56">
            <v>33676</v>
          </cell>
          <cell r="L56">
            <v>63383</v>
          </cell>
          <cell r="M56">
            <v>23185</v>
          </cell>
          <cell r="P56">
            <v>35295406.55485034</v>
          </cell>
          <cell r="Q56">
            <v>36143222.469999999</v>
          </cell>
          <cell r="R56">
            <v>997</v>
          </cell>
          <cell r="S56">
            <v>891764.27</v>
          </cell>
        </row>
        <row r="57">
          <cell r="K57">
            <v>34480</v>
          </cell>
          <cell r="L57">
            <v>49052</v>
          </cell>
          <cell r="M57">
            <v>18700</v>
          </cell>
          <cell r="P57">
            <v>65607209.563559622</v>
          </cell>
          <cell r="Q57">
            <v>25792574.870000001</v>
          </cell>
          <cell r="R57">
            <v>946</v>
          </cell>
          <cell r="S57">
            <v>693959.77636363625</v>
          </cell>
        </row>
        <row r="58">
          <cell r="K58">
            <v>13759</v>
          </cell>
          <cell r="L58">
            <v>21816</v>
          </cell>
          <cell r="M58">
            <v>8080</v>
          </cell>
          <cell r="P58">
            <v>12852130.53187171</v>
          </cell>
          <cell r="Q58">
            <v>9293285.5099999998</v>
          </cell>
          <cell r="R58">
            <v>10</v>
          </cell>
          <cell r="S58">
            <v>11932.209090909091</v>
          </cell>
        </row>
        <row r="59">
          <cell r="K59">
            <v>18044</v>
          </cell>
          <cell r="L59">
            <v>36400</v>
          </cell>
          <cell r="M59">
            <v>14000</v>
          </cell>
          <cell r="P59">
            <v>19005884.040927783</v>
          </cell>
          <cell r="Q59">
            <v>18303589.280000001</v>
          </cell>
          <cell r="R59">
            <v>155</v>
          </cell>
          <cell r="S59">
            <v>174320.07818181819</v>
          </cell>
        </row>
        <row r="60">
          <cell r="K60">
            <v>17944</v>
          </cell>
          <cell r="L60">
            <v>35415</v>
          </cell>
          <cell r="M60">
            <v>13600</v>
          </cell>
          <cell r="P60">
            <v>19129672.45780756</v>
          </cell>
          <cell r="Q60">
            <v>17794254.379999999</v>
          </cell>
          <cell r="R60">
            <v>210</v>
          </cell>
          <cell r="S60">
            <v>218707.44545454544</v>
          </cell>
        </row>
        <row r="61">
          <cell r="K61">
            <v>18026</v>
          </cell>
          <cell r="L61">
            <v>34788</v>
          </cell>
          <cell r="M61">
            <v>13003</v>
          </cell>
          <cell r="P61">
            <v>20599838.16475217</v>
          </cell>
          <cell r="Q61">
            <v>17842257.653049998</v>
          </cell>
          <cell r="R61">
            <v>400</v>
          </cell>
          <cell r="S61">
            <v>308046.04545454547</v>
          </cell>
        </row>
        <row r="62">
          <cell r="L62">
            <v>1746167</v>
          </cell>
          <cell r="M62">
            <v>681378</v>
          </cell>
          <cell r="Q62">
            <v>879976692.59304976</v>
          </cell>
          <cell r="R62">
            <v>68914</v>
          </cell>
          <cell r="S62">
            <v>44369529.616818182</v>
          </cell>
        </row>
        <row r="64">
          <cell r="K64">
            <v>7239</v>
          </cell>
          <cell r="L64">
            <v>31267</v>
          </cell>
          <cell r="M64">
            <v>11500</v>
          </cell>
          <cell r="P64">
            <v>7243701.5007998943</v>
          </cell>
          <cell r="Q64">
            <v>14710998.739999998</v>
          </cell>
          <cell r="R64">
            <v>1400</v>
          </cell>
          <cell r="S64">
            <v>1189635</v>
          </cell>
        </row>
        <row r="65">
          <cell r="L65">
            <v>264</v>
          </cell>
          <cell r="M65">
            <v>22</v>
          </cell>
          <cell r="Q65">
            <v>498782.35</v>
          </cell>
        </row>
        <row r="66">
          <cell r="R66">
            <v>15177.6</v>
          </cell>
          <cell r="S66">
            <v>95467104</v>
          </cell>
        </row>
        <row r="67">
          <cell r="R67">
            <v>6768</v>
          </cell>
          <cell r="S67">
            <v>41382209.523809522</v>
          </cell>
        </row>
        <row r="68">
          <cell r="R68">
            <v>2020</v>
          </cell>
          <cell r="S68">
            <v>8393756</v>
          </cell>
        </row>
        <row r="69">
          <cell r="K69">
            <v>1500</v>
          </cell>
          <cell r="L69">
            <v>0</v>
          </cell>
          <cell r="M69">
            <v>0</v>
          </cell>
          <cell r="P69">
            <v>330120</v>
          </cell>
          <cell r="Q69">
            <v>0</v>
          </cell>
          <cell r="R69">
            <v>645</v>
          </cell>
          <cell r="S69">
            <v>180885</v>
          </cell>
        </row>
        <row r="70">
          <cell r="R70">
            <v>0</v>
          </cell>
          <cell r="S70">
            <v>0</v>
          </cell>
        </row>
        <row r="71">
          <cell r="R71">
            <v>0</v>
          </cell>
          <cell r="S71">
            <v>0</v>
          </cell>
        </row>
        <row r="72">
          <cell r="R72">
            <v>0</v>
          </cell>
          <cell r="S72">
            <v>0</v>
          </cell>
        </row>
        <row r="73">
          <cell r="R73">
            <v>550</v>
          </cell>
          <cell r="S73">
            <v>2267972</v>
          </cell>
        </row>
        <row r="76">
          <cell r="R76">
            <v>900</v>
          </cell>
          <cell r="S76">
            <v>31737159</v>
          </cell>
        </row>
        <row r="77">
          <cell r="R77">
            <v>17856</v>
          </cell>
          <cell r="S77">
            <v>112314240</v>
          </cell>
        </row>
        <row r="78">
          <cell r="R78">
            <v>267</v>
          </cell>
          <cell r="S78">
            <v>2364150</v>
          </cell>
        </row>
        <row r="79">
          <cell r="R79">
            <v>207</v>
          </cell>
          <cell r="S79">
            <v>1866900</v>
          </cell>
        </row>
        <row r="81">
          <cell r="R81">
            <v>195</v>
          </cell>
          <cell r="S81">
            <v>1505250</v>
          </cell>
        </row>
        <row r="82">
          <cell r="R82">
            <v>1945</v>
          </cell>
          <cell r="S82">
            <v>8171171</v>
          </cell>
        </row>
        <row r="84">
          <cell r="R84">
            <v>200</v>
          </cell>
          <cell r="S84">
            <v>7052702</v>
          </cell>
        </row>
        <row r="92">
          <cell r="L92">
            <v>31531</v>
          </cell>
          <cell r="M92">
            <v>11522</v>
          </cell>
          <cell r="Q92">
            <v>15209781.089999998</v>
          </cell>
          <cell r="R92">
            <v>48130.6</v>
          </cell>
          <cell r="S92">
            <v>313893133.52380955</v>
          </cell>
        </row>
        <row r="93">
          <cell r="K93">
            <v>2179598</v>
          </cell>
          <cell r="L93">
            <v>3209855</v>
          </cell>
          <cell r="M93">
            <v>1284973</v>
          </cell>
          <cell r="Q93">
            <v>1774072242.14305</v>
          </cell>
          <cell r="R93">
            <v>444584.6</v>
          </cell>
          <cell r="S93">
            <v>664489372.68971872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93">
          <cell r="AE93">
            <v>2250</v>
          </cell>
          <cell r="AF93">
            <v>48642525</v>
          </cell>
          <cell r="AW93">
            <v>2221774245.2942581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связь с ИТОГ ДЕНЬГИ 2023"/>
      <sheetName val="ПОДУШЕВОЙ АМБ."/>
      <sheetName val="ПОДУШЕВОЙ СКОРАЯ"/>
      <sheetName val="ФАПы"/>
      <sheetName val="удельный вес МО в общем объеме"/>
      <sheetName val="НАСЕЛЕНИЕ"/>
      <sheetName val="НАСЕЛЕНИЕ %"/>
      <sheetName val="ОБЪЕМЫ ВСЕГО"/>
      <sheetName val="ОБЪЕМЫ иногородние"/>
      <sheetName val="ОБЪЕМЫ СМО"/>
      <sheetName val="СТАЦИОНАР  ВСЕГО"/>
      <sheetName val="СТАЦИОНАР реабилитация"/>
      <sheetName val="СТАЦИОНАР ВМП"/>
      <sheetName val="СТАЦИОНАР ИТОГИ"/>
      <sheetName val="ДНЕВНОЙ реабилитация"/>
      <sheetName val="ДНЕВНОЙ ИТОГИ"/>
      <sheetName val="ПРОФИЛАКТИКА П-КА"/>
      <sheetName val="ПРОФИЛАКТИКА СТОМАТ."/>
      <sheetName val="ПРОФИЛАКТИКА ИТОГИ"/>
      <sheetName val="НЕОТЛОЖКА П-КА"/>
      <sheetName val="НЕОТЛОЖКА СТОМАТ."/>
      <sheetName val="НЕОТЛОЖКА ИТОГИ"/>
      <sheetName val="ОБРАЩЕНИЯ П-КА"/>
      <sheetName val="ОБРАЩЕНИЯ СТОМАТ."/>
      <sheetName val="ОБРАЩЕНИЯ реабилитация"/>
      <sheetName val="ОБРАЩЕНИЯ ИТОГИ"/>
      <sheetName val="СКОРАЯ ИТОГИ"/>
      <sheetName val="УСЛУГИ ИТОГИ"/>
      <sheetName val="РЕСО"/>
      <sheetName val="СОГАЗ"/>
      <sheetName val="СТАЦИОНАР ИТОГИ ОК!"/>
      <sheetName val="ДНЕВНОЙ ИТОГИ ОК!"/>
      <sheetName val="ПРОФИЛАКТИКА ИТОГИ ОК!"/>
      <sheetName val="НЕОТЛОЖКА ИТОГИ ОК!"/>
      <sheetName val="ОБРАЩЕНИЯ ИТОГИ ОК!"/>
      <sheetName val="СКОРАЯ ИТОГИ ОК!"/>
      <sheetName val="УСЛУГИ ИТОГИ ОК!"/>
      <sheetName val="фин.средств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I6">
            <v>29793</v>
          </cell>
        </row>
        <row r="17">
          <cell r="AV17">
            <v>406010</v>
          </cell>
        </row>
        <row r="18">
          <cell r="AV18">
            <v>0</v>
          </cell>
        </row>
        <row r="35">
          <cell r="AV35">
            <v>852337</v>
          </cell>
        </row>
        <row r="36">
          <cell r="AV36">
            <v>0</v>
          </cell>
        </row>
        <row r="61">
          <cell r="AV61">
            <v>854143</v>
          </cell>
        </row>
        <row r="62">
          <cell r="AV62">
            <v>0</v>
          </cell>
        </row>
        <row r="91">
          <cell r="AV91">
            <v>7497</v>
          </cell>
        </row>
        <row r="92">
          <cell r="AV92">
            <v>2119987</v>
          </cell>
        </row>
      </sheetData>
      <sheetData sheetId="9"/>
      <sheetData sheetId="10">
        <row r="6">
          <cell r="BG6">
            <v>1877064623.8499675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6">
          <cell r="AE6">
            <v>39447</v>
          </cell>
        </row>
      </sheetData>
      <sheetData sheetId="18">
        <row r="6">
          <cell r="AK6">
            <v>189</v>
          </cell>
        </row>
      </sheetData>
      <sheetData sheetId="19"/>
      <sheetData sheetId="20">
        <row r="6">
          <cell r="AE6">
            <v>8054</v>
          </cell>
        </row>
      </sheetData>
      <sheetData sheetId="21">
        <row r="6">
          <cell r="AK6">
            <v>0</v>
          </cell>
        </row>
      </sheetData>
      <sheetData sheetId="22"/>
      <sheetData sheetId="23">
        <row r="6">
          <cell r="AK6">
            <v>6451</v>
          </cell>
        </row>
      </sheetData>
      <sheetData sheetId="24">
        <row r="6">
          <cell r="AQ6">
            <v>173</v>
          </cell>
        </row>
      </sheetData>
      <sheetData sheetId="25">
        <row r="6">
          <cell r="AK6">
            <v>0</v>
          </cell>
        </row>
      </sheetData>
      <sheetData sheetId="26"/>
      <sheetData sheetId="27"/>
      <sheetData sheetId="28"/>
      <sheetData sheetId="29">
        <row r="7">
          <cell r="G7">
            <v>10810</v>
          </cell>
        </row>
      </sheetData>
      <sheetData sheetId="30">
        <row r="7">
          <cell r="G7">
            <v>18387</v>
          </cell>
        </row>
      </sheetData>
      <sheetData sheetId="31">
        <row r="6">
          <cell r="G6">
            <v>10810</v>
          </cell>
        </row>
      </sheetData>
      <sheetData sheetId="32">
        <row r="6">
          <cell r="G6">
            <v>1344</v>
          </cell>
        </row>
      </sheetData>
      <sheetData sheetId="33">
        <row r="6">
          <cell r="G6">
            <v>39636</v>
          </cell>
        </row>
      </sheetData>
      <sheetData sheetId="34">
        <row r="6">
          <cell r="G6">
            <v>8054</v>
          </cell>
        </row>
      </sheetData>
      <sheetData sheetId="35">
        <row r="6">
          <cell r="G6">
            <v>6624</v>
          </cell>
        </row>
      </sheetData>
      <sheetData sheetId="36">
        <row r="6">
          <cell r="G6">
            <v>0</v>
          </cell>
        </row>
      </sheetData>
      <sheetData sheetId="37">
        <row r="6">
          <cell r="G6">
            <v>10227</v>
          </cell>
        </row>
      </sheetData>
      <sheetData sheetId="38">
        <row r="6">
          <cell r="Q6">
            <v>1877064623.6730001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4"/>
  <sheetViews>
    <sheetView tabSelected="1" topLeftCell="B1" zoomScale="70" zoomScaleNormal="70" workbookViewId="0">
      <selection activeCell="E12" sqref="E12"/>
    </sheetView>
  </sheetViews>
  <sheetFormatPr defaultColWidth="9.109375" defaultRowHeight="14.4"/>
  <cols>
    <col min="1" max="1" width="0" style="1" hidden="1" customWidth="1"/>
    <col min="2" max="2" width="65.5546875" style="23" customWidth="1"/>
    <col min="3" max="3" width="25.109375" style="1" customWidth="1"/>
    <col min="4" max="4" width="28.109375" style="1" customWidth="1"/>
    <col min="5" max="5" width="18.109375" style="1" customWidth="1"/>
    <col min="6" max="6" width="25.5546875" style="1" customWidth="1"/>
    <col min="7" max="7" width="28.5546875" style="1" customWidth="1"/>
    <col min="8" max="8" width="17.109375" style="1" customWidth="1"/>
    <col min="9" max="9" width="24.88671875" style="1" customWidth="1"/>
    <col min="10" max="10" width="27.44140625" style="1" customWidth="1"/>
    <col min="11" max="11" width="19.88671875" style="1" customWidth="1"/>
    <col min="12" max="12" width="9.109375" style="3"/>
    <col min="13" max="13" width="0" style="3" hidden="1" customWidth="1"/>
    <col min="14" max="14" width="11.44140625" style="3" hidden="1" customWidth="1"/>
    <col min="15" max="16" width="0" style="3" hidden="1" customWidth="1"/>
    <col min="17" max="16384" width="9.109375" style="3"/>
  </cols>
  <sheetData>
    <row r="1" spans="1:14" ht="30" customHeight="1">
      <c r="B1" s="2"/>
      <c r="G1" s="48" t="s">
        <v>99</v>
      </c>
      <c r="H1" s="48"/>
      <c r="I1" s="48"/>
      <c r="J1" s="48"/>
      <c r="K1" s="48"/>
    </row>
    <row r="2" spans="1:14">
      <c r="B2" s="30"/>
    </row>
    <row r="3" spans="1:14">
      <c r="B3" s="30"/>
    </row>
    <row r="4" spans="1:14" ht="31.8" customHeight="1">
      <c r="B4" s="47" t="s">
        <v>98</v>
      </c>
      <c r="C4" s="47"/>
      <c r="D4" s="47"/>
      <c r="E4" s="47"/>
      <c r="F4" s="47"/>
      <c r="G4" s="47"/>
      <c r="H4" s="47"/>
      <c r="I4" s="47"/>
      <c r="J4" s="47"/>
      <c r="K4" s="47"/>
    </row>
    <row r="5" spans="1:14">
      <c r="B5" s="30"/>
    </row>
    <row r="6" spans="1:14" ht="15.6">
      <c r="B6" s="2" t="s">
        <v>0</v>
      </c>
    </row>
    <row r="7" spans="1:14" ht="18">
      <c r="B7" s="46" t="s">
        <v>1</v>
      </c>
      <c r="C7" s="4" t="s">
        <v>2</v>
      </c>
      <c r="D7" s="5"/>
      <c r="E7" s="5"/>
      <c r="F7" s="4" t="s">
        <v>3</v>
      </c>
      <c r="G7" s="5"/>
      <c r="H7" s="5"/>
      <c r="I7" s="4" t="s">
        <v>4</v>
      </c>
      <c r="J7" s="5"/>
      <c r="K7" s="33"/>
    </row>
    <row r="8" spans="1:14" s="37" customFormat="1" ht="47.25" customHeight="1">
      <c r="A8" s="34"/>
      <c r="B8" s="46"/>
      <c r="C8" s="35" t="s">
        <v>5</v>
      </c>
      <c r="D8" s="35" t="s">
        <v>6</v>
      </c>
      <c r="E8" s="35" t="s">
        <v>7</v>
      </c>
      <c r="F8" s="35" t="s">
        <v>5</v>
      </c>
      <c r="G8" s="35" t="s">
        <v>6</v>
      </c>
      <c r="H8" s="35" t="s">
        <v>7</v>
      </c>
      <c r="I8" s="35" t="s">
        <v>5</v>
      </c>
      <c r="J8" s="35" t="s">
        <v>6</v>
      </c>
      <c r="K8" s="36" t="s">
        <v>7</v>
      </c>
    </row>
    <row r="9" spans="1:14">
      <c r="B9" s="46"/>
      <c r="C9" s="7"/>
      <c r="D9" s="7"/>
      <c r="E9" s="7" t="s">
        <v>8</v>
      </c>
      <c r="F9" s="7"/>
      <c r="G9" s="7"/>
      <c r="H9" s="7" t="s">
        <v>8</v>
      </c>
      <c r="I9" s="7"/>
      <c r="J9" s="31"/>
      <c r="K9" s="7" t="s">
        <v>8</v>
      </c>
    </row>
    <row r="10" spans="1:14" ht="15.6">
      <c r="B10" s="8" t="s">
        <v>9</v>
      </c>
      <c r="C10" s="9"/>
      <c r="D10" s="9"/>
      <c r="E10" s="9"/>
      <c r="F10" s="9"/>
      <c r="G10" s="9"/>
      <c r="H10" s="9"/>
      <c r="I10" s="9"/>
      <c r="J10" s="32"/>
      <c r="K10" s="9"/>
    </row>
    <row r="11" spans="1:14" ht="15.6">
      <c r="B11" s="10" t="s">
        <v>10</v>
      </c>
      <c r="C11" s="11">
        <v>43618</v>
      </c>
      <c r="D11" s="11">
        <v>66382</v>
      </c>
      <c r="E11" s="11">
        <v>110000</v>
      </c>
      <c r="F11" s="11">
        <v>671.04134762633998</v>
      </c>
      <c r="G11" s="11">
        <v>839.95865237366013</v>
      </c>
      <c r="H11" s="11">
        <v>1511</v>
      </c>
      <c r="I11" s="11">
        <v>15066144.57</v>
      </c>
      <c r="J11" s="11">
        <v>22383661.489999998</v>
      </c>
      <c r="K11" s="11">
        <v>37449806.060000002</v>
      </c>
      <c r="M11" s="12">
        <f>E11-'[1]связь с ИТОГ ДЕНЬГИ 2024'!K6</f>
        <v>0</v>
      </c>
      <c r="N11" s="13">
        <f>K11-'[1]связь с ИТОГ ДЕНЬГИ 2024'!P6</f>
        <v>0</v>
      </c>
    </row>
    <row r="12" spans="1:14" ht="15.6">
      <c r="B12" s="10" t="s">
        <v>11</v>
      </c>
      <c r="C12" s="11">
        <v>41724</v>
      </c>
      <c r="D12" s="11">
        <v>61352</v>
      </c>
      <c r="E12" s="11">
        <v>103076</v>
      </c>
      <c r="F12" s="11">
        <v>7654.8053744281251</v>
      </c>
      <c r="G12" s="11">
        <v>9519.914625571877</v>
      </c>
      <c r="H12" s="11">
        <v>17174.72</v>
      </c>
      <c r="I12" s="11">
        <v>22436675.609999999</v>
      </c>
      <c r="J12" s="11">
        <v>33049449.98</v>
      </c>
      <c r="K12" s="11">
        <v>55486125.590000004</v>
      </c>
      <c r="M12" s="12">
        <f>E12-'[1]связь с ИТОГ ДЕНЬГИ 2024'!K7</f>
        <v>0</v>
      </c>
      <c r="N12" s="13">
        <f>K12-'[1]связь с ИТОГ ДЕНЬГИ 2024'!P7</f>
        <v>-0.19544215500354767</v>
      </c>
    </row>
    <row r="13" spans="1:14" ht="15.6">
      <c r="B13" s="10" t="s">
        <v>12</v>
      </c>
      <c r="C13" s="11">
        <v>23019</v>
      </c>
      <c r="D13" s="11">
        <v>38981</v>
      </c>
      <c r="E13" s="11">
        <v>62000</v>
      </c>
      <c r="F13" s="11">
        <v>0</v>
      </c>
      <c r="G13" s="11">
        <v>0</v>
      </c>
      <c r="H13" s="11">
        <v>0</v>
      </c>
      <c r="I13" s="11">
        <v>6663742.2400000002</v>
      </c>
      <c r="J13" s="11">
        <v>13509817.76</v>
      </c>
      <c r="K13" s="11">
        <v>20173560</v>
      </c>
      <c r="M13" s="12">
        <f>E13-'[1]связь с ИТОГ ДЕНЬГИ 2024'!K8</f>
        <v>0</v>
      </c>
      <c r="N13" s="13">
        <f>K13-'[1]связь с ИТОГ ДЕНЬГИ 2024'!P8</f>
        <v>0</v>
      </c>
    </row>
    <row r="14" spans="1:14" ht="15.6">
      <c r="B14" s="10" t="s">
        <v>13</v>
      </c>
      <c r="C14" s="11">
        <v>26277</v>
      </c>
      <c r="D14" s="11">
        <v>34723</v>
      </c>
      <c r="E14" s="11">
        <v>61000</v>
      </c>
      <c r="F14" s="11">
        <v>133810.66863934428</v>
      </c>
      <c r="G14" s="11">
        <v>176820.33136065575</v>
      </c>
      <c r="H14" s="11">
        <v>310631</v>
      </c>
      <c r="I14" s="11">
        <v>23580895.469999999</v>
      </c>
      <c r="J14" s="11">
        <v>30906888.239999998</v>
      </c>
      <c r="K14" s="11">
        <v>54487783.709999993</v>
      </c>
      <c r="M14" s="12">
        <f>E14-'[1]связь с ИТОГ ДЕНЬГИ 2024'!K9</f>
        <v>0</v>
      </c>
      <c r="N14" s="13">
        <f>K14-'[1]связь с ИТОГ ДЕНЬГИ 2024'!P9</f>
        <v>0</v>
      </c>
    </row>
    <row r="15" spans="1:14" ht="15.6">
      <c r="B15" s="10" t="s">
        <v>14</v>
      </c>
      <c r="C15" s="11">
        <v>1291</v>
      </c>
      <c r="D15" s="11">
        <v>2209</v>
      </c>
      <c r="E15" s="11">
        <v>3500</v>
      </c>
      <c r="F15" s="11">
        <v>0</v>
      </c>
      <c r="G15" s="11">
        <v>0</v>
      </c>
      <c r="H15" s="11">
        <v>0</v>
      </c>
      <c r="I15" s="11">
        <v>293930.38</v>
      </c>
      <c r="J15" s="11">
        <v>503054.62</v>
      </c>
      <c r="K15" s="11">
        <v>796985</v>
      </c>
      <c r="M15" s="12">
        <f>E15-'[1]связь с ИТОГ ДЕНЬГИ 2024'!K10</f>
        <v>0</v>
      </c>
      <c r="N15" s="13">
        <f>K15-'[1]связь с ИТОГ ДЕНЬГИ 2024'!P10</f>
        <v>0</v>
      </c>
    </row>
    <row r="16" spans="1:14" ht="15.6">
      <c r="B16" s="10" t="s">
        <v>15</v>
      </c>
      <c r="C16" s="11">
        <v>2403</v>
      </c>
      <c r="D16" s="11">
        <v>4297</v>
      </c>
      <c r="E16" s="11">
        <v>6700</v>
      </c>
      <c r="F16" s="11">
        <v>0</v>
      </c>
      <c r="G16" s="11">
        <v>0</v>
      </c>
      <c r="H16" s="11">
        <v>0</v>
      </c>
      <c r="I16" s="11">
        <v>9161378.5500000007</v>
      </c>
      <c r="J16" s="11">
        <v>14574841.439999999</v>
      </c>
      <c r="K16" s="11">
        <v>23736219.990000002</v>
      </c>
      <c r="M16" s="12">
        <f>E16-'[1]связь с ИТОГ ДЕНЬГИ 2024'!K11</f>
        <v>0</v>
      </c>
      <c r="N16" s="13">
        <f>K16-'[1]связь с ИТОГ ДЕНЬГИ 2024'!P11</f>
        <v>2.6539936661720276E-3</v>
      </c>
    </row>
    <row r="17" spans="2:14" ht="15.6" hidden="1">
      <c r="B17" s="10" t="s">
        <v>16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M17" s="12">
        <f>E17-'[1]связь с ИТОГ ДЕНЬГИ 2024'!K12</f>
        <v>0</v>
      </c>
      <c r="N17" s="13">
        <f>K17-'[1]связь с ИТОГ ДЕНЬГИ 2024'!P12</f>
        <v>0</v>
      </c>
    </row>
    <row r="18" spans="2:14" ht="15.6" hidden="1">
      <c r="B18" s="10" t="s">
        <v>17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M18" s="12">
        <f>E18-'[1]связь с ИТОГ ДЕНЬГИ 2024'!K13</f>
        <v>0</v>
      </c>
      <c r="N18" s="13">
        <f>K18-'[1]связь с ИТОГ ДЕНЬГИ 2024'!P13</f>
        <v>0</v>
      </c>
    </row>
    <row r="19" spans="2:14" ht="31.2" hidden="1">
      <c r="B19" s="10" t="s">
        <v>18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M19" s="12">
        <f>E19-'[1]связь с ИТОГ ДЕНЬГИ 2024'!K14</f>
        <v>0</v>
      </c>
      <c r="N19" s="13">
        <f>K19-'[1]связь с ИТОГ ДЕНЬГИ 2024'!P14</f>
        <v>0</v>
      </c>
    </row>
    <row r="20" spans="2:14" ht="15.6" hidden="1">
      <c r="B20" s="10"/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M20" s="12">
        <f>E20-'[1]связь с ИТОГ ДЕНЬГИ 2024'!K15</f>
        <v>0</v>
      </c>
      <c r="N20" s="13">
        <f>K20-'[1]связь с ИТОГ ДЕНЬГИ 2024'!P15</f>
        <v>0</v>
      </c>
    </row>
    <row r="21" spans="2:14" ht="15.6" hidden="1">
      <c r="B21" s="10"/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M21" s="12">
        <f>E21-'[1]связь с ИТОГ ДЕНЬГИ 2024'!K16</f>
        <v>0</v>
      </c>
      <c r="N21" s="13">
        <f>K21-'[1]связь с ИТОГ ДЕНЬГИ 2024'!P16</f>
        <v>0</v>
      </c>
    </row>
    <row r="22" spans="2:14">
      <c r="B22" s="14" t="s">
        <v>19</v>
      </c>
      <c r="C22" s="11">
        <v>138332</v>
      </c>
      <c r="D22" s="11">
        <v>207944</v>
      </c>
      <c r="E22" s="11">
        <v>346276</v>
      </c>
      <c r="F22" s="11">
        <v>142136.51536139875</v>
      </c>
      <c r="G22" s="11">
        <v>187180.20463860128</v>
      </c>
      <c r="H22" s="11">
        <v>329316.71999999997</v>
      </c>
      <c r="I22" s="11">
        <v>77202766.819999993</v>
      </c>
      <c r="J22" s="11">
        <v>114927713.53</v>
      </c>
      <c r="K22" s="11">
        <v>192130480.35000002</v>
      </c>
      <c r="M22" s="12" t="e">
        <f>#REF!-'[2]ОБЪЕМЫ ВСЕГО'!AV17</f>
        <v>#REF!</v>
      </c>
    </row>
    <row r="23" spans="2:14" ht="15.6">
      <c r="B23" s="8" t="s">
        <v>20</v>
      </c>
      <c r="C23" s="11"/>
      <c r="D23" s="11"/>
      <c r="E23" s="11"/>
      <c r="F23" s="11"/>
      <c r="G23" s="11"/>
      <c r="H23" s="11"/>
      <c r="I23" s="11"/>
      <c r="J23" s="11"/>
      <c r="K23" s="11"/>
      <c r="M23" s="12" t="e">
        <f>#REF!-'[2]ОБЪЕМЫ ВСЕГО'!AV18</f>
        <v>#REF!</v>
      </c>
    </row>
    <row r="24" spans="2:14" ht="15.6">
      <c r="B24" s="10" t="s">
        <v>21</v>
      </c>
      <c r="C24" s="11">
        <v>1194</v>
      </c>
      <c r="D24" s="11">
        <v>1306</v>
      </c>
      <c r="E24" s="11">
        <v>2500</v>
      </c>
      <c r="F24" s="11">
        <v>0</v>
      </c>
      <c r="G24" s="11">
        <v>0</v>
      </c>
      <c r="H24" s="11">
        <v>0</v>
      </c>
      <c r="I24" s="11">
        <v>337151.02</v>
      </c>
      <c r="J24" s="11">
        <v>368848.98</v>
      </c>
      <c r="K24" s="11">
        <v>706000</v>
      </c>
      <c r="M24" s="12">
        <f>E24-'[1]связь с ИТОГ ДЕНЬГИ 2024'!K19</f>
        <v>0</v>
      </c>
      <c r="N24" s="13">
        <f>K24-'[1]связь с ИТОГ ДЕНЬГИ 2024'!P19</f>
        <v>0</v>
      </c>
    </row>
    <row r="25" spans="2:14" ht="15.6" customHeight="1">
      <c r="B25" s="10" t="s">
        <v>22</v>
      </c>
      <c r="C25" s="11">
        <v>79350</v>
      </c>
      <c r="D25" s="11">
        <v>114053</v>
      </c>
      <c r="E25" s="11">
        <v>193403</v>
      </c>
      <c r="F25" s="11">
        <v>0</v>
      </c>
      <c r="G25" s="11">
        <v>0</v>
      </c>
      <c r="H25" s="11">
        <v>0</v>
      </c>
      <c r="I25" s="11">
        <v>91185251.260000005</v>
      </c>
      <c r="J25" s="11">
        <v>118955770.13</v>
      </c>
      <c r="K25" s="11">
        <v>210141021.38999999</v>
      </c>
      <c r="M25" s="12">
        <f>E25-'[1]связь с ИТОГ ДЕНЬГИ 2024'!K20</f>
        <v>0</v>
      </c>
      <c r="N25" s="13">
        <f>K25-'[1]связь с ИТОГ ДЕНЬГИ 2024'!P20</f>
        <v>5318116.4132715464</v>
      </c>
    </row>
    <row r="26" spans="2:14" ht="15.6">
      <c r="B26" s="15" t="s">
        <v>23</v>
      </c>
      <c r="C26" s="11">
        <v>659</v>
      </c>
      <c r="D26" s="11">
        <v>667</v>
      </c>
      <c r="E26" s="11">
        <v>1326</v>
      </c>
      <c r="F26" s="11">
        <v>61.56</v>
      </c>
      <c r="G26" s="11">
        <v>45.72</v>
      </c>
      <c r="H26" s="11">
        <v>107.28</v>
      </c>
      <c r="I26" s="11">
        <v>233032.26</v>
      </c>
      <c r="J26" s="11">
        <v>237999.16</v>
      </c>
      <c r="K26" s="11">
        <v>471031.42000000004</v>
      </c>
      <c r="M26" s="12">
        <f>E26-'[1]связь с ИТОГ ДЕНЬГИ 2024'!K21</f>
        <v>0</v>
      </c>
      <c r="N26" s="13">
        <f>K26-'[1]связь с ИТОГ ДЕНЬГИ 2024'!P21</f>
        <v>0</v>
      </c>
    </row>
    <row r="27" spans="2:14" ht="15.6">
      <c r="B27" s="10" t="s">
        <v>24</v>
      </c>
      <c r="C27" s="11">
        <v>31258</v>
      </c>
      <c r="D27" s="11">
        <v>60916</v>
      </c>
      <c r="E27" s="11">
        <v>92174</v>
      </c>
      <c r="F27" s="11">
        <v>0</v>
      </c>
      <c r="G27" s="11">
        <v>0</v>
      </c>
      <c r="H27" s="11">
        <v>0</v>
      </c>
      <c r="I27" s="11">
        <v>41288653.009999998</v>
      </c>
      <c r="J27" s="11">
        <v>80544587.040000007</v>
      </c>
      <c r="K27" s="11">
        <v>121833240.05000001</v>
      </c>
      <c r="M27" s="12">
        <f>E27-'[1]связь с ИТОГ ДЕНЬГИ 2024'!K22</f>
        <v>0</v>
      </c>
      <c r="N27" s="13">
        <f>K27-'[1]связь с ИТОГ ДЕНЬГИ 2024'!P22</f>
        <v>-4530670.4055912793</v>
      </c>
    </row>
    <row r="28" spans="2:14" ht="15.6">
      <c r="B28" s="10" t="s">
        <v>25</v>
      </c>
      <c r="C28" s="11">
        <v>49837</v>
      </c>
      <c r="D28" s="11">
        <v>92845</v>
      </c>
      <c r="E28" s="11">
        <v>142682</v>
      </c>
      <c r="F28" s="11">
        <v>0</v>
      </c>
      <c r="G28" s="11">
        <v>0</v>
      </c>
      <c r="H28" s="11">
        <v>0</v>
      </c>
      <c r="I28" s="11">
        <v>60660620.039999999</v>
      </c>
      <c r="J28" s="11">
        <v>106999920.02</v>
      </c>
      <c r="K28" s="11">
        <v>167660540.06</v>
      </c>
      <c r="M28" s="12">
        <f>E28-'[1]связь с ИТОГ ДЕНЬГИ 2024'!K23</f>
        <v>0</v>
      </c>
      <c r="N28" s="13">
        <f>K28-'[1]связь с ИТОГ ДЕНЬГИ 2024'!P23</f>
        <v>-6046320.4909342229</v>
      </c>
    </row>
    <row r="29" spans="2:14" ht="15.6">
      <c r="B29" s="10" t="s">
        <v>26</v>
      </c>
      <c r="C29" s="11">
        <v>101546</v>
      </c>
      <c r="D29" s="11">
        <v>75355</v>
      </c>
      <c r="E29" s="11">
        <v>176901</v>
      </c>
      <c r="F29" s="11">
        <v>0</v>
      </c>
      <c r="G29" s="11">
        <v>0</v>
      </c>
      <c r="H29" s="11">
        <v>0</v>
      </c>
      <c r="I29" s="11">
        <v>124448730.43000001</v>
      </c>
      <c r="J29" s="11">
        <v>87936519.700000003</v>
      </c>
      <c r="K29" s="11">
        <v>212385250.13</v>
      </c>
      <c r="M29" s="12">
        <f>E29-'[1]связь с ИТОГ ДЕНЬГИ 2024'!K24</f>
        <v>0</v>
      </c>
      <c r="N29" s="13">
        <f>K29-'[1]связь с ИТОГ ДЕНЬГИ 2024'!P24</f>
        <v>-10471082.784153789</v>
      </c>
    </row>
    <row r="30" spans="2:14" ht="15.6">
      <c r="B30" s="10" t="s">
        <v>27</v>
      </c>
      <c r="C30" s="11">
        <v>46946</v>
      </c>
      <c r="D30" s="11">
        <v>48373</v>
      </c>
      <c r="E30" s="11">
        <v>95319</v>
      </c>
      <c r="F30" s="11">
        <v>0</v>
      </c>
      <c r="G30" s="11">
        <v>0</v>
      </c>
      <c r="H30" s="11">
        <v>0</v>
      </c>
      <c r="I30" s="11">
        <v>52687400.340000004</v>
      </c>
      <c r="J30" s="11">
        <v>50620770.579999998</v>
      </c>
      <c r="K30" s="11">
        <v>103308170.92</v>
      </c>
      <c r="M30" s="12">
        <f>E30-'[1]связь с ИТОГ ДЕНЬГИ 2024'!K25</f>
        <v>0</v>
      </c>
      <c r="N30" s="13">
        <f>K30-'[1]связь с ИТОГ ДЕНЬГИ 2024'!P25</f>
        <v>-1649216.2141631097</v>
      </c>
    </row>
    <row r="31" spans="2:14" ht="15.6">
      <c r="B31" s="10" t="s">
        <v>28</v>
      </c>
      <c r="C31" s="11">
        <v>18176</v>
      </c>
      <c r="D31" s="11">
        <v>46365</v>
      </c>
      <c r="E31" s="11">
        <v>64541</v>
      </c>
      <c r="F31" s="11">
        <v>0</v>
      </c>
      <c r="G31" s="11">
        <v>0</v>
      </c>
      <c r="H31" s="11">
        <v>0</v>
      </c>
      <c r="I31" s="11">
        <v>14416329.07</v>
      </c>
      <c r="J31" s="11">
        <v>38676981.100000001</v>
      </c>
      <c r="K31" s="11">
        <v>53093310.170000002</v>
      </c>
      <c r="M31" s="12">
        <f>E31-'[1]связь с ИТОГ ДЕНЬГИ 2024'!K26</f>
        <v>0</v>
      </c>
      <c r="N31" s="13">
        <f>K31-'[1]связь с ИТОГ ДЕНЬГИ 2024'!P26</f>
        <v>-4493412.436223194</v>
      </c>
    </row>
    <row r="32" spans="2:14" ht="15.6">
      <c r="B32" s="10" t="s">
        <v>29</v>
      </c>
      <c r="C32" s="11">
        <v>17528</v>
      </c>
      <c r="D32" s="11">
        <v>40266</v>
      </c>
      <c r="E32" s="11">
        <v>57794</v>
      </c>
      <c r="F32" s="11">
        <v>0</v>
      </c>
      <c r="G32" s="11">
        <v>0</v>
      </c>
      <c r="H32" s="11">
        <v>0</v>
      </c>
      <c r="I32" s="11">
        <v>15596285.75</v>
      </c>
      <c r="J32" s="11">
        <v>33916407.299999997</v>
      </c>
      <c r="K32" s="11">
        <v>49512693.049999997</v>
      </c>
      <c r="M32" s="12">
        <f>E32-'[1]связь с ИТОГ ДЕНЬГИ 2024'!K27</f>
        <v>0</v>
      </c>
      <c r="N32" s="13">
        <f>K32-'[1]связь с ИТОГ ДЕНЬГИ 2024'!P27</f>
        <v>-4657208.7785018981</v>
      </c>
    </row>
    <row r="33" spans="2:14" ht="15.6" customHeight="1">
      <c r="B33" s="10" t="s">
        <v>30</v>
      </c>
      <c r="C33" s="11">
        <v>21645</v>
      </c>
      <c r="D33" s="11">
        <v>29855</v>
      </c>
      <c r="E33" s="11">
        <v>51500</v>
      </c>
      <c r="F33" s="11">
        <v>63420.690582524265</v>
      </c>
      <c r="G33" s="11">
        <v>87476.309417475728</v>
      </c>
      <c r="H33" s="11">
        <v>150897</v>
      </c>
      <c r="I33" s="11">
        <v>11471272.42</v>
      </c>
      <c r="J33" s="11">
        <v>14997570.35</v>
      </c>
      <c r="K33" s="11">
        <v>26468842.77</v>
      </c>
      <c r="M33" s="12">
        <f>E33-'[1]связь с ИТОГ ДЕНЬГИ 2024'!K28</f>
        <v>0</v>
      </c>
      <c r="N33" s="13">
        <f>K33-'[1]связь с ИТОГ ДЕНЬГИ 2024'!P28</f>
        <v>0</v>
      </c>
    </row>
    <row r="34" spans="2:14" ht="15.6" hidden="1">
      <c r="B34" s="10" t="s">
        <v>31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M34" s="12">
        <f>E34-'[1]связь с ИТОГ ДЕНЬГИ 2024'!K29</f>
        <v>0</v>
      </c>
      <c r="N34" s="13">
        <f>K34-'[1]связь с ИТОГ ДЕНЬГИ 2024'!P29</f>
        <v>0</v>
      </c>
    </row>
    <row r="35" spans="2:14" ht="15.6">
      <c r="B35" s="10" t="s">
        <v>32</v>
      </c>
      <c r="C35" s="11">
        <v>525</v>
      </c>
      <c r="D35" s="11">
        <v>475</v>
      </c>
      <c r="E35" s="11">
        <v>1000</v>
      </c>
      <c r="F35" s="11">
        <v>0</v>
      </c>
      <c r="G35" s="11">
        <v>0</v>
      </c>
      <c r="H35" s="11">
        <v>0</v>
      </c>
      <c r="I35" s="11">
        <v>120255.89</v>
      </c>
      <c r="J35" s="11">
        <v>174764.94</v>
      </c>
      <c r="K35" s="11">
        <v>295020.83</v>
      </c>
      <c r="M35" s="12">
        <f>E35-'[1]связь с ИТОГ ДЕНЬГИ 2024'!K30</f>
        <v>0</v>
      </c>
      <c r="N35" s="13">
        <f>K35-'[1]связь с ИТОГ ДЕНЬГИ 2024'!P30</f>
        <v>0</v>
      </c>
    </row>
    <row r="36" spans="2:14" ht="15.6" hidden="1">
      <c r="B36" s="10" t="s">
        <v>33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M36" s="12">
        <f>E36-'[1]связь с ИТОГ ДЕНЬГИ 2024'!K31</f>
        <v>0</v>
      </c>
      <c r="N36" s="13">
        <f>K36-'[1]связь с ИТОГ ДЕНЬГИ 2024'!P31</f>
        <v>0</v>
      </c>
    </row>
    <row r="37" spans="2:14" ht="15.6" hidden="1">
      <c r="B37" s="10" t="s">
        <v>34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M37" s="12">
        <f>E37-'[1]связь с ИТОГ ДЕНЬГИ 2024'!K32</f>
        <v>0</v>
      </c>
      <c r="N37" s="13">
        <f>K37-'[1]связь с ИТОГ ДЕНЬГИ 2024'!P32</f>
        <v>0</v>
      </c>
    </row>
    <row r="38" spans="2:14" hidden="1">
      <c r="B38" s="16"/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M38" s="12">
        <f>E38-'[1]связь с ИТОГ ДЕНЬГИ 2024'!K33</f>
        <v>0</v>
      </c>
      <c r="N38" s="13">
        <f>K38-'[1]связь с ИТОГ ДЕНЬГИ 2024'!P33</f>
        <v>0</v>
      </c>
    </row>
    <row r="39" spans="2:14" hidden="1">
      <c r="B39" s="16"/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M39" s="12">
        <f>E39-'[1]связь с ИТОГ ДЕНЬГИ 2024'!K34</f>
        <v>0</v>
      </c>
      <c r="N39" s="13">
        <f>K39-'[1]связь с ИТОГ ДЕНЬГИ 2024'!P34</f>
        <v>0</v>
      </c>
    </row>
    <row r="40" spans="2:14" hidden="1">
      <c r="B40" s="16"/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M40" s="12">
        <f>E40-'[1]связь с ИТОГ ДЕНЬГИ 2024'!K35</f>
        <v>0</v>
      </c>
      <c r="N40" s="13">
        <f>K40-'[1]связь с ИТОГ ДЕНЬГИ 2024'!P35</f>
        <v>0</v>
      </c>
    </row>
    <row r="41" spans="2:14">
      <c r="B41" s="14" t="s">
        <v>35</v>
      </c>
      <c r="C41" s="11">
        <v>368664</v>
      </c>
      <c r="D41" s="11">
        <v>510476</v>
      </c>
      <c r="E41" s="11">
        <v>879140</v>
      </c>
      <c r="F41" s="11">
        <v>63482.250582524262</v>
      </c>
      <c r="G41" s="11">
        <v>87522.029417475729</v>
      </c>
      <c r="H41" s="11">
        <v>151004.28</v>
      </c>
      <c r="I41" s="11">
        <v>412444981.49000001</v>
      </c>
      <c r="J41" s="11">
        <v>533430139.30000001</v>
      </c>
      <c r="K41" s="11">
        <v>945875120.78999984</v>
      </c>
      <c r="M41" s="12" t="e">
        <f>#REF!-'[2]ОБЪЕМЫ ВСЕГО'!AV35</f>
        <v>#REF!</v>
      </c>
    </row>
    <row r="42" spans="2:14" ht="15.6">
      <c r="B42" s="8" t="s">
        <v>36</v>
      </c>
      <c r="C42" s="11"/>
      <c r="D42" s="11"/>
      <c r="E42" s="11"/>
      <c r="F42" s="11"/>
      <c r="G42" s="11"/>
      <c r="H42" s="11"/>
      <c r="I42" s="11"/>
      <c r="J42" s="11"/>
      <c r="K42" s="11"/>
      <c r="M42" s="12" t="e">
        <f>#REF!-'[2]ОБЪЕМЫ ВСЕГО'!AV36</f>
        <v>#REF!</v>
      </c>
    </row>
    <row r="43" spans="2:14" ht="15.6">
      <c r="B43" s="8" t="s">
        <v>37</v>
      </c>
      <c r="C43" s="11">
        <v>5369</v>
      </c>
      <c r="D43" s="11">
        <v>23329</v>
      </c>
      <c r="E43" s="11">
        <v>28698</v>
      </c>
      <c r="F43" s="11">
        <v>1321.4268727705114</v>
      </c>
      <c r="G43" s="11">
        <v>5538.5731272294888</v>
      </c>
      <c r="H43" s="11">
        <v>6860</v>
      </c>
      <c r="I43" s="11">
        <v>7916776.2200000007</v>
      </c>
      <c r="J43" s="11">
        <v>29094808.640000001</v>
      </c>
      <c r="K43" s="11">
        <v>37011584.859999999</v>
      </c>
      <c r="M43" s="12">
        <f>E43-'[1]связь с ИТОГ ДЕНЬГИ 2024'!K38</f>
        <v>0</v>
      </c>
      <c r="N43" s="13">
        <f>K43-'[1]связь с ИТОГ ДЕНЬГИ 2024'!P38</f>
        <v>1721061.0126771703</v>
      </c>
    </row>
    <row r="44" spans="2:14" ht="15.6">
      <c r="B44" s="8" t="s">
        <v>38</v>
      </c>
      <c r="C44" s="11">
        <v>1582</v>
      </c>
      <c r="D44" s="11">
        <v>27085</v>
      </c>
      <c r="E44" s="11">
        <v>28667</v>
      </c>
      <c r="F44" s="11">
        <v>218.00092250922509</v>
      </c>
      <c r="G44" s="11">
        <v>3532.9990774907751</v>
      </c>
      <c r="H44" s="11">
        <v>3751</v>
      </c>
      <c r="I44" s="11">
        <v>2622210.5099999998</v>
      </c>
      <c r="J44" s="11">
        <v>35218958.329999998</v>
      </c>
      <c r="K44" s="11">
        <v>37841168.839999996</v>
      </c>
      <c r="M44" s="12">
        <f>E44-'[1]связь с ИТОГ ДЕНЬГИ 2024'!K39</f>
        <v>0</v>
      </c>
      <c r="N44" s="13">
        <f>K44-'[1]связь с ИТОГ ДЕНЬГИ 2024'!P39</f>
        <v>434356.27498225123</v>
      </c>
    </row>
    <row r="45" spans="2:14" ht="15.6">
      <c r="B45" s="8" t="s">
        <v>39</v>
      </c>
      <c r="C45" s="11">
        <v>14052</v>
      </c>
      <c r="D45" s="11">
        <v>9679</v>
      </c>
      <c r="E45" s="11">
        <v>23731</v>
      </c>
      <c r="F45" s="11">
        <v>2640.280701754386</v>
      </c>
      <c r="G45" s="11">
        <v>2062.719298245614</v>
      </c>
      <c r="H45" s="11">
        <v>4703</v>
      </c>
      <c r="I45" s="11">
        <v>16106027.27</v>
      </c>
      <c r="J45" s="11">
        <v>11176260.290000001</v>
      </c>
      <c r="K45" s="11">
        <v>27282287.560000002</v>
      </c>
      <c r="M45" s="12">
        <f>E45-'[1]связь с ИТОГ ДЕНЬГИ 2024'!K40</f>
        <v>0</v>
      </c>
      <c r="N45" s="13">
        <f>K45-'[1]связь с ИТОГ ДЕНЬГИ 2024'!P40</f>
        <v>335435.21285690367</v>
      </c>
    </row>
    <row r="46" spans="2:14" ht="15.6">
      <c r="B46" s="8" t="s">
        <v>40</v>
      </c>
      <c r="C46" s="11">
        <v>13015</v>
      </c>
      <c r="D46" s="11">
        <v>7008</v>
      </c>
      <c r="E46" s="11">
        <v>20023</v>
      </c>
      <c r="F46" s="11">
        <v>2037.3003374578177</v>
      </c>
      <c r="G46" s="11">
        <v>1202.6996625421823</v>
      </c>
      <c r="H46" s="11">
        <v>3240</v>
      </c>
      <c r="I46" s="11">
        <v>13193595.34</v>
      </c>
      <c r="J46" s="11">
        <v>9469465.7000000011</v>
      </c>
      <c r="K46" s="11">
        <v>22663061.039999999</v>
      </c>
      <c r="M46" s="12">
        <f>E46-'[1]связь с ИТОГ ДЕНЬГИ 2024'!K41</f>
        <v>0</v>
      </c>
      <c r="N46" s="13">
        <f>K46-'[1]связь с ИТОГ ДЕНЬГИ 2024'!P41</f>
        <v>1244049.5482543074</v>
      </c>
    </row>
    <row r="47" spans="2:14" ht="15.6">
      <c r="B47" s="8" t="s">
        <v>41</v>
      </c>
      <c r="C47" s="11">
        <v>450</v>
      </c>
      <c r="D47" s="11">
        <v>16470</v>
      </c>
      <c r="E47" s="11">
        <v>16920</v>
      </c>
      <c r="F47" s="11">
        <v>97.578947368421055</v>
      </c>
      <c r="G47" s="11">
        <v>1962.421052631579</v>
      </c>
      <c r="H47" s="11">
        <v>2060</v>
      </c>
      <c r="I47" s="11">
        <v>732697.99</v>
      </c>
      <c r="J47" s="11">
        <v>20306662.34</v>
      </c>
      <c r="K47" s="11">
        <v>21039360.329999998</v>
      </c>
      <c r="M47" s="12">
        <f>E47-'[1]связь с ИТОГ ДЕНЬГИ 2024'!K42</f>
        <v>0</v>
      </c>
      <c r="N47" s="13">
        <f>K47-'[1]связь с ИТОГ ДЕНЬГИ 2024'!P42</f>
        <v>1104632.5113541074</v>
      </c>
    </row>
    <row r="48" spans="2:14" ht="15.6">
      <c r="B48" s="8" t="s">
        <v>42</v>
      </c>
      <c r="C48" s="11">
        <v>1707</v>
      </c>
      <c r="D48" s="11">
        <v>29642</v>
      </c>
      <c r="E48" s="11">
        <v>31349</v>
      </c>
      <c r="F48" s="11">
        <v>1150.5473591029802</v>
      </c>
      <c r="G48" s="11">
        <v>14140.45264089702</v>
      </c>
      <c r="H48" s="11">
        <v>15291</v>
      </c>
      <c r="I48" s="11">
        <v>1116835.57</v>
      </c>
      <c r="J48" s="11">
        <v>32662230.620000001</v>
      </c>
      <c r="K48" s="11">
        <v>33779066.189999998</v>
      </c>
      <c r="M48" s="12">
        <f>E48-'[1]связь с ИТОГ ДЕНЬГИ 2024'!K43</f>
        <v>0</v>
      </c>
      <c r="N48" s="13">
        <f>K48-'[1]связь с ИТОГ ДЕНЬГИ 2024'!P43</f>
        <v>184433.65050727129</v>
      </c>
    </row>
    <row r="49" spans="2:14" ht="15.6">
      <c r="B49" s="8" t="s">
        <v>43</v>
      </c>
      <c r="C49" s="11">
        <v>1270</v>
      </c>
      <c r="D49" s="11">
        <v>9888</v>
      </c>
      <c r="E49" s="11">
        <v>11158</v>
      </c>
      <c r="F49" s="11">
        <v>90.966101694915253</v>
      </c>
      <c r="G49" s="11">
        <v>1698.0338983050847</v>
      </c>
      <c r="H49" s="11">
        <v>1789</v>
      </c>
      <c r="I49" s="11">
        <v>1885464.91</v>
      </c>
      <c r="J49" s="11">
        <v>10767496.189999999</v>
      </c>
      <c r="K49" s="11">
        <v>12652961.1</v>
      </c>
      <c r="M49" s="12">
        <f>E49-'[1]связь с ИТОГ ДЕНЬГИ 2024'!K44</f>
        <v>0</v>
      </c>
      <c r="N49" s="13">
        <f>K49-'[1]связь с ИТОГ ДЕНЬГИ 2024'!P44</f>
        <v>117030.4117117878</v>
      </c>
    </row>
    <row r="50" spans="2:14" ht="15.6">
      <c r="B50" s="8" t="s">
        <v>44</v>
      </c>
      <c r="C50" s="11">
        <v>476</v>
      </c>
      <c r="D50" s="11">
        <v>25552</v>
      </c>
      <c r="E50" s="11">
        <v>26028</v>
      </c>
      <c r="F50" s="11">
        <v>249.73952513966481</v>
      </c>
      <c r="G50" s="11">
        <v>9824.2604748603353</v>
      </c>
      <c r="H50" s="11">
        <v>10074</v>
      </c>
      <c r="I50" s="11">
        <v>719686.14</v>
      </c>
      <c r="J50" s="11">
        <v>30533593.560000002</v>
      </c>
      <c r="K50" s="11">
        <v>31253279.700000003</v>
      </c>
      <c r="M50" s="12">
        <f>E50-'[1]связь с ИТОГ ДЕНЬГИ 2024'!K45</f>
        <v>0</v>
      </c>
      <c r="N50" s="13">
        <f>K50-'[1]связь с ИТОГ ДЕНЬГИ 2024'!P45</f>
        <v>1028900.0329041481</v>
      </c>
    </row>
    <row r="51" spans="2:14" ht="15.6">
      <c r="B51" s="8" t="s">
        <v>45</v>
      </c>
      <c r="C51" s="11">
        <v>4879</v>
      </c>
      <c r="D51" s="11">
        <v>2281</v>
      </c>
      <c r="E51" s="11">
        <v>7160</v>
      </c>
      <c r="F51" s="11">
        <v>1203.3049907578559</v>
      </c>
      <c r="G51" s="11">
        <v>722.69500924214424</v>
      </c>
      <c r="H51" s="11">
        <v>1926</v>
      </c>
      <c r="I51" s="11">
        <v>5468897.4799999995</v>
      </c>
      <c r="J51" s="11">
        <v>2654003.63</v>
      </c>
      <c r="K51" s="11">
        <v>8122901.1099999994</v>
      </c>
      <c r="M51" s="12">
        <f>E51-'[1]связь с ИТОГ ДЕНЬГИ 2024'!K46</f>
        <v>0</v>
      </c>
      <c r="N51" s="13">
        <f>K51-'[1]связь с ИТОГ ДЕНЬГИ 2024'!P46</f>
        <v>152371.05087640136</v>
      </c>
    </row>
    <row r="52" spans="2:14" ht="15.6">
      <c r="B52" s="8" t="s">
        <v>46</v>
      </c>
      <c r="C52" s="11">
        <v>161</v>
      </c>
      <c r="D52" s="11">
        <v>12382</v>
      </c>
      <c r="E52" s="11">
        <v>12543</v>
      </c>
      <c r="F52" s="11">
        <v>43.592307692307692</v>
      </c>
      <c r="G52" s="11">
        <v>3734.4076923076923</v>
      </c>
      <c r="H52" s="11">
        <v>3778</v>
      </c>
      <c r="I52" s="11">
        <v>233252.93000000002</v>
      </c>
      <c r="J52" s="11">
        <v>15331749.02</v>
      </c>
      <c r="K52" s="11">
        <v>15565001.949999999</v>
      </c>
      <c r="M52" s="12">
        <f>E52-'[1]связь с ИТОГ ДЕНЬГИ 2024'!K47</f>
        <v>0</v>
      </c>
      <c r="N52" s="13">
        <f>K52-'[1]связь с ИТОГ ДЕНЬГИ 2024'!P47</f>
        <v>1822918.3834752757</v>
      </c>
    </row>
    <row r="53" spans="2:14" ht="15.6">
      <c r="B53" s="8" t="s">
        <v>47</v>
      </c>
      <c r="C53" s="11">
        <v>21422</v>
      </c>
      <c r="D53" s="11">
        <v>15024</v>
      </c>
      <c r="E53" s="11">
        <v>36446</v>
      </c>
      <c r="F53" s="11">
        <v>6932.9586402266286</v>
      </c>
      <c r="G53" s="11">
        <v>5611.0413597733714</v>
      </c>
      <c r="H53" s="11">
        <v>12544</v>
      </c>
      <c r="I53" s="11">
        <v>23476040.100000001</v>
      </c>
      <c r="J53" s="11">
        <v>18370989.280000001</v>
      </c>
      <c r="K53" s="11">
        <v>41847029.380000003</v>
      </c>
      <c r="M53" s="12">
        <f>E53-'[1]связь с ИТОГ ДЕНЬГИ 2024'!K48</f>
        <v>0</v>
      </c>
      <c r="N53" s="13">
        <f>K53-'[1]связь с ИТОГ ДЕНЬГИ 2024'!P48</f>
        <v>1098402.3286028504</v>
      </c>
    </row>
    <row r="54" spans="2:14" ht="15.6">
      <c r="B54" s="8" t="s">
        <v>48</v>
      </c>
      <c r="C54" s="11">
        <v>29205</v>
      </c>
      <c r="D54" s="11">
        <v>140129</v>
      </c>
      <c r="E54" s="11">
        <v>169334</v>
      </c>
      <c r="F54" s="11">
        <v>4978.6608359836437</v>
      </c>
      <c r="G54" s="11">
        <v>24126.339164016354</v>
      </c>
      <c r="H54" s="11">
        <v>29104.999999999996</v>
      </c>
      <c r="I54" s="11">
        <v>36463606.759999998</v>
      </c>
      <c r="J54" s="11">
        <v>151861231.40000001</v>
      </c>
      <c r="K54" s="11">
        <v>188324838.16</v>
      </c>
      <c r="M54" s="12">
        <f>E54-'[1]связь с ИТОГ ДЕНЬГИ 2024'!K49</f>
        <v>0</v>
      </c>
      <c r="N54" s="13">
        <f>K54-'[1]связь с ИТОГ ДЕНЬГИ 2024'!P49</f>
        <v>3782876.5586532652</v>
      </c>
    </row>
    <row r="55" spans="2:14" ht="15.6">
      <c r="B55" s="8" t="s">
        <v>49</v>
      </c>
      <c r="C55" s="11">
        <v>7855</v>
      </c>
      <c r="D55" s="11">
        <v>17975</v>
      </c>
      <c r="E55" s="11">
        <v>25830</v>
      </c>
      <c r="F55" s="11">
        <v>1462.8990450204637</v>
      </c>
      <c r="G55" s="11">
        <v>3607.1009549795363</v>
      </c>
      <c r="H55" s="11">
        <v>5070</v>
      </c>
      <c r="I55" s="11">
        <v>6967303.0200000005</v>
      </c>
      <c r="J55" s="11">
        <v>15288548.26</v>
      </c>
      <c r="K55" s="11">
        <v>22255851.280000001</v>
      </c>
      <c r="M55" s="12">
        <f>E55-'[1]связь с ИТОГ ДЕНЬГИ 2024'!K50</f>
        <v>0</v>
      </c>
      <c r="N55" s="13">
        <f>K55-'[1]связь с ИТОГ ДЕНЬГИ 2024'!P50</f>
        <v>724964.62203316763</v>
      </c>
    </row>
    <row r="56" spans="2:14" ht="15.6">
      <c r="B56" s="8" t="s">
        <v>50</v>
      </c>
      <c r="C56" s="11">
        <v>13213</v>
      </c>
      <c r="D56" s="11">
        <v>127827</v>
      </c>
      <c r="E56" s="11">
        <v>141040</v>
      </c>
      <c r="F56" s="11">
        <v>5076.0439903283677</v>
      </c>
      <c r="G56" s="11">
        <v>41079.95600967163</v>
      </c>
      <c r="H56" s="11">
        <v>46156</v>
      </c>
      <c r="I56" s="11">
        <v>16524036.639999999</v>
      </c>
      <c r="J56" s="11">
        <v>147433390.34</v>
      </c>
      <c r="K56" s="11">
        <v>163957426.97999999</v>
      </c>
      <c r="M56" s="12">
        <f>E56-'[1]связь с ИТОГ ДЕНЬГИ 2024'!K51</f>
        <v>0</v>
      </c>
      <c r="N56" s="13">
        <f>K56-'[1]связь с ИТОГ ДЕНЬГИ 2024'!P51</f>
        <v>4670126.1035338044</v>
      </c>
    </row>
    <row r="57" spans="2:14" ht="15.6">
      <c r="B57" s="8" t="s">
        <v>51</v>
      </c>
      <c r="C57" s="11">
        <v>12273</v>
      </c>
      <c r="D57" s="11">
        <v>22994</v>
      </c>
      <c r="E57" s="11">
        <v>35267</v>
      </c>
      <c r="F57" s="11">
        <v>1260.4012841091492</v>
      </c>
      <c r="G57" s="11">
        <v>3358.5987158908506</v>
      </c>
      <c r="H57" s="11">
        <v>4619</v>
      </c>
      <c r="I57" s="11">
        <v>14106143.35</v>
      </c>
      <c r="J57" s="11">
        <v>26194717.09</v>
      </c>
      <c r="K57" s="11">
        <v>40300860.439999998</v>
      </c>
      <c r="M57" s="12">
        <f>E57-'[1]связь с ИТОГ ДЕНЬГИ 2024'!K52</f>
        <v>0</v>
      </c>
      <c r="N57" s="13">
        <f>K57-'[1]связь с ИТОГ ДЕНЬГИ 2024'!P52</f>
        <v>341842.48852440715</v>
      </c>
    </row>
    <row r="58" spans="2:14" ht="15.6">
      <c r="B58" s="8" t="s">
        <v>52</v>
      </c>
      <c r="C58" s="11">
        <v>1126</v>
      </c>
      <c r="D58" s="11">
        <v>21117</v>
      </c>
      <c r="E58" s="11">
        <v>22243</v>
      </c>
      <c r="F58" s="11">
        <v>250.12958626073382</v>
      </c>
      <c r="G58" s="11">
        <v>4461.870413739266</v>
      </c>
      <c r="H58" s="11">
        <v>4712</v>
      </c>
      <c r="I58" s="11">
        <v>1593354.12</v>
      </c>
      <c r="J58" s="11">
        <v>22558466.100000001</v>
      </c>
      <c r="K58" s="11">
        <v>24151820.220000003</v>
      </c>
      <c r="M58" s="12">
        <f>E58-'[1]связь с ИТОГ ДЕНЬГИ 2024'!K53</f>
        <v>0</v>
      </c>
      <c r="N58" s="13">
        <f>K58-'[1]связь с ИТОГ ДЕНЬГИ 2024'!P53</f>
        <v>1526758.3817785978</v>
      </c>
    </row>
    <row r="59" spans="2:14" ht="15.6">
      <c r="B59" s="8" t="s">
        <v>53</v>
      </c>
      <c r="C59" s="11">
        <v>11283</v>
      </c>
      <c r="D59" s="11">
        <v>4672</v>
      </c>
      <c r="E59" s="11">
        <v>15955</v>
      </c>
      <c r="F59" s="11">
        <v>4066.0547422024188</v>
      </c>
      <c r="G59" s="11">
        <v>2081.9452577975812</v>
      </c>
      <c r="H59" s="11">
        <v>6148</v>
      </c>
      <c r="I59" s="11">
        <v>12215595.51</v>
      </c>
      <c r="J59" s="11">
        <v>5474928.6200000001</v>
      </c>
      <c r="K59" s="11">
        <v>17690524.129999999</v>
      </c>
      <c r="M59" s="12">
        <f>E59-'[1]связь с ИТОГ ДЕНЬГИ 2024'!K54</f>
        <v>0</v>
      </c>
      <c r="N59" s="13">
        <f>K59-'[1]связь с ИТОГ ДЕНЬГИ 2024'!P54</f>
        <v>631101.57918490842</v>
      </c>
    </row>
    <row r="60" spans="2:14" ht="15.6">
      <c r="B60" s="8" t="s">
        <v>54</v>
      </c>
      <c r="C60" s="11">
        <v>63642</v>
      </c>
      <c r="D60" s="11">
        <v>93480</v>
      </c>
      <c r="E60" s="11">
        <v>157122</v>
      </c>
      <c r="F60" s="11">
        <v>2068.2613636363635</v>
      </c>
      <c r="G60" s="11">
        <v>3034.7386363636365</v>
      </c>
      <c r="H60" s="11">
        <v>5103</v>
      </c>
      <c r="I60" s="11">
        <v>68709278.579999998</v>
      </c>
      <c r="J60" s="11">
        <v>100214639.45</v>
      </c>
      <c r="K60" s="11">
        <v>168923918.03</v>
      </c>
      <c r="M60" s="12">
        <f>E60-'[1]связь с ИТОГ ДЕНЬГИ 2024'!K55</f>
        <v>0</v>
      </c>
      <c r="N60" s="13">
        <f>K60-'[1]связь с ИТОГ ДЕНЬГИ 2024'!P55</f>
        <v>1648169.9854298532</v>
      </c>
    </row>
    <row r="61" spans="2:14" ht="15.6">
      <c r="B61" s="8" t="s">
        <v>55</v>
      </c>
      <c r="C61" s="11">
        <v>2313</v>
      </c>
      <c r="D61" s="11">
        <v>31363</v>
      </c>
      <c r="E61" s="11">
        <v>33676</v>
      </c>
      <c r="F61" s="11">
        <v>653.80030721966205</v>
      </c>
      <c r="G61" s="11">
        <v>7038.1996927803384</v>
      </c>
      <c r="H61" s="11">
        <v>7692</v>
      </c>
      <c r="I61" s="11">
        <v>2394055.4900000002</v>
      </c>
      <c r="J61" s="11">
        <v>32875263.949999999</v>
      </c>
      <c r="K61" s="11">
        <v>35269319.439999998</v>
      </c>
      <c r="M61" s="12">
        <f>E61-'[1]связь с ИТОГ ДЕНЬГИ 2024'!K56</f>
        <v>0</v>
      </c>
      <c r="N61" s="13">
        <f>K61-'[1]связь с ИТОГ ДЕНЬГИ 2024'!P56</f>
        <v>-26087.114850342274</v>
      </c>
    </row>
    <row r="62" spans="2:14" ht="15.6">
      <c r="B62" s="8" t="s">
        <v>56</v>
      </c>
      <c r="C62" s="11">
        <v>21618</v>
      </c>
      <c r="D62" s="11">
        <v>12862</v>
      </c>
      <c r="E62" s="11">
        <v>34480</v>
      </c>
      <c r="F62" s="11">
        <v>4878.7336615935546</v>
      </c>
      <c r="G62" s="11">
        <v>3094.2663384064458</v>
      </c>
      <c r="H62" s="11">
        <v>7973</v>
      </c>
      <c r="I62" s="11">
        <v>32617747.169999998</v>
      </c>
      <c r="J62" s="11">
        <v>18978733.920000002</v>
      </c>
      <c r="K62" s="11">
        <v>51596481.090000004</v>
      </c>
      <c r="M62" s="12">
        <f>E62-'[1]связь с ИТОГ ДЕНЬГИ 2024'!K57</f>
        <v>0</v>
      </c>
      <c r="N62" s="13">
        <f>K62-'[1]связь с ИТОГ ДЕНЬГИ 2024'!P57</f>
        <v>-14010728.473559618</v>
      </c>
    </row>
    <row r="63" spans="2:14" ht="15.6">
      <c r="B63" s="8" t="s">
        <v>57</v>
      </c>
      <c r="C63" s="11">
        <v>7704</v>
      </c>
      <c r="D63" s="11">
        <v>6055</v>
      </c>
      <c r="E63" s="11">
        <v>13759</v>
      </c>
      <c r="F63" s="11">
        <v>822.91196388261847</v>
      </c>
      <c r="G63" s="11">
        <v>762.08803611738142</v>
      </c>
      <c r="H63" s="11">
        <v>1585</v>
      </c>
      <c r="I63" s="11">
        <v>7949650.3399999999</v>
      </c>
      <c r="J63" s="11">
        <v>5940699.5800000001</v>
      </c>
      <c r="K63" s="11">
        <v>13890349.92</v>
      </c>
      <c r="M63" s="12">
        <f>E63-'[1]связь с ИТОГ ДЕНЬГИ 2024'!K58</f>
        <v>0</v>
      </c>
      <c r="N63" s="13">
        <f>K63-'[1]связь с ИТОГ ДЕНЬГИ 2024'!P58</f>
        <v>1038219.38812829</v>
      </c>
    </row>
    <row r="64" spans="2:14" ht="15.6">
      <c r="B64" s="8" t="s">
        <v>58</v>
      </c>
      <c r="C64" s="11">
        <v>16213</v>
      </c>
      <c r="D64" s="11">
        <v>1831</v>
      </c>
      <c r="E64" s="11">
        <v>18044</v>
      </c>
      <c r="F64" s="11">
        <v>3968.5785536159601</v>
      </c>
      <c r="G64" s="11">
        <v>411.42144638403994</v>
      </c>
      <c r="H64" s="11">
        <v>4380</v>
      </c>
      <c r="I64" s="11">
        <v>16945257.41</v>
      </c>
      <c r="J64" s="11">
        <v>2443277.4500000002</v>
      </c>
      <c r="K64" s="11">
        <v>19388534.859999999</v>
      </c>
      <c r="M64" s="12">
        <f>E64-'[1]связь с ИТОГ ДЕНЬГИ 2024'!K59</f>
        <v>0</v>
      </c>
      <c r="N64" s="13">
        <f>K64-'[1]связь с ИТОГ ДЕНЬГИ 2024'!P59</f>
        <v>382650.81907221675</v>
      </c>
    </row>
    <row r="65" spans="2:14" ht="15.6">
      <c r="B65" s="8" t="s">
        <v>59</v>
      </c>
      <c r="C65" s="11">
        <v>5392</v>
      </c>
      <c r="D65" s="11">
        <v>12552</v>
      </c>
      <c r="E65" s="11">
        <v>17944</v>
      </c>
      <c r="F65" s="11">
        <v>663.49384404924763</v>
      </c>
      <c r="G65" s="11">
        <v>1798.5061559507524</v>
      </c>
      <c r="H65" s="11">
        <v>2462</v>
      </c>
      <c r="I65" s="11">
        <v>6830929.7999999998</v>
      </c>
      <c r="J65" s="11">
        <v>13727837.35</v>
      </c>
      <c r="K65" s="11">
        <v>20558767.149999999</v>
      </c>
      <c r="M65" s="12">
        <f>E65-'[1]связь с ИТОГ ДЕНЬГИ 2024'!K60</f>
        <v>0</v>
      </c>
      <c r="N65" s="13">
        <f>K65-'[1]связь с ИТОГ ДЕНЬГИ 2024'!P60</f>
        <v>1429094.692192439</v>
      </c>
    </row>
    <row r="66" spans="2:14" ht="15.6">
      <c r="B66" s="8" t="s">
        <v>60</v>
      </c>
      <c r="C66" s="11">
        <v>10196</v>
      </c>
      <c r="D66" s="11">
        <v>7830</v>
      </c>
      <c r="E66" s="11">
        <v>18026</v>
      </c>
      <c r="F66" s="11">
        <v>471.11842105263156</v>
      </c>
      <c r="G66" s="11">
        <v>458.88157894736838</v>
      </c>
      <c r="H66" s="11">
        <v>930</v>
      </c>
      <c r="I66" s="11">
        <v>11000082.01</v>
      </c>
      <c r="J66" s="11">
        <v>9828346.8900000006</v>
      </c>
      <c r="K66" s="11">
        <v>20828428.899999999</v>
      </c>
      <c r="M66" s="12">
        <f>E66-'[1]связь с ИТОГ ДЕНЬГИ 2024'!K61</f>
        <v>0</v>
      </c>
      <c r="N66" s="13">
        <f>K66-'[1]связь с ИТОГ ДЕНЬГИ 2024'!P61</f>
        <v>228590.73524782807</v>
      </c>
    </row>
    <row r="67" spans="2:14">
      <c r="B67" s="14" t="s">
        <v>61</v>
      </c>
      <c r="C67" s="11">
        <v>266416</v>
      </c>
      <c r="D67" s="11">
        <v>679027</v>
      </c>
      <c r="E67" s="11">
        <v>945443</v>
      </c>
      <c r="F67" s="11">
        <v>46606.784305429523</v>
      </c>
      <c r="G67" s="11">
        <v>145344.21569457045</v>
      </c>
      <c r="H67" s="11">
        <v>191951</v>
      </c>
      <c r="I67" s="11">
        <v>307788524.66000003</v>
      </c>
      <c r="J67" s="11">
        <v>768406298.00000024</v>
      </c>
      <c r="K67" s="11">
        <v>1076194822.6600001</v>
      </c>
      <c r="M67" s="12" t="e">
        <f>#REF!-'[2]ОБЪЕМЫ ВСЕГО'!AV61</f>
        <v>#REF!</v>
      </c>
    </row>
    <row r="68" spans="2:14" ht="15.6">
      <c r="B68" s="8" t="s">
        <v>62</v>
      </c>
      <c r="C68" s="11"/>
      <c r="D68" s="11"/>
      <c r="E68" s="11"/>
      <c r="F68" s="11"/>
      <c r="G68" s="11"/>
      <c r="H68" s="11"/>
      <c r="I68" s="11"/>
      <c r="J68" s="11"/>
      <c r="K68" s="11"/>
      <c r="M68" s="12" t="e">
        <f>#REF!-'[2]ОБЪЕМЫ ВСЕГО'!AV62</f>
        <v>#REF!</v>
      </c>
    </row>
    <row r="69" spans="2:14" ht="15.6">
      <c r="B69" s="17" t="s">
        <v>63</v>
      </c>
      <c r="C69" s="11">
        <v>2429</v>
      </c>
      <c r="D69" s="11">
        <v>4810</v>
      </c>
      <c r="E69" s="11">
        <v>7239</v>
      </c>
      <c r="F69" s="11">
        <v>0</v>
      </c>
      <c r="G69" s="11">
        <v>0</v>
      </c>
      <c r="H69" s="11">
        <v>0</v>
      </c>
      <c r="I69" s="11">
        <v>2438373.56</v>
      </c>
      <c r="J69" s="11">
        <v>4805327.9400000004</v>
      </c>
      <c r="K69" s="11">
        <v>7243701.5</v>
      </c>
      <c r="M69" s="12">
        <f>E69-'[1]связь с ИТОГ ДЕНЬГИ 2024'!K64</f>
        <v>0</v>
      </c>
      <c r="N69" s="13">
        <f>K69-'[1]связь с ИТОГ ДЕНЬГИ 2024'!P64</f>
        <v>-7.9989433288574219E-4</v>
      </c>
    </row>
    <row r="70" spans="2:14" ht="15.6" hidden="1">
      <c r="B70" s="18" t="s">
        <v>64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M70" s="12">
        <f>E70-'[1]связь с ИТОГ ДЕНЬГИ 2024'!K65</f>
        <v>0</v>
      </c>
      <c r="N70" s="13">
        <f>K70-'[1]связь с ИТОГ ДЕНЬГИ 2024'!P65</f>
        <v>0</v>
      </c>
    </row>
    <row r="71" spans="2:14" ht="15.6" hidden="1">
      <c r="B71" s="18" t="s">
        <v>65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M71" s="12">
        <f>E71-'[1]связь с ИТОГ ДЕНЬГИ 2024'!K66</f>
        <v>0</v>
      </c>
      <c r="N71" s="13">
        <f>K71-'[1]связь с ИТОГ ДЕНЬГИ 2024'!P66</f>
        <v>0</v>
      </c>
    </row>
    <row r="72" spans="2:14" ht="15.6" hidden="1">
      <c r="B72" s="18" t="s">
        <v>66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M72" s="12">
        <f>E72-'[1]связь с ИТОГ ДЕНЬГИ 2024'!K67</f>
        <v>0</v>
      </c>
      <c r="N72" s="13">
        <f>K72-'[1]связь с ИТОГ ДЕНЬГИ 2024'!P67</f>
        <v>0</v>
      </c>
    </row>
    <row r="73" spans="2:14" ht="15.6" hidden="1">
      <c r="B73" s="18" t="s">
        <v>67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M73" s="12">
        <f>E73-'[1]связь с ИТОГ ДЕНЬГИ 2024'!K68</f>
        <v>0</v>
      </c>
      <c r="N73" s="13">
        <f>K73-'[1]связь с ИТОГ ДЕНЬГИ 2024'!P68</f>
        <v>0</v>
      </c>
    </row>
    <row r="74" spans="2:14" ht="15.6">
      <c r="B74" s="10" t="s">
        <v>68</v>
      </c>
      <c r="C74" s="11">
        <v>548</v>
      </c>
      <c r="D74" s="11">
        <v>952</v>
      </c>
      <c r="E74" s="11">
        <v>1500</v>
      </c>
      <c r="F74" s="11">
        <v>0</v>
      </c>
      <c r="G74" s="11">
        <v>0</v>
      </c>
      <c r="H74" s="11">
        <v>0</v>
      </c>
      <c r="I74" s="11">
        <v>66482.8</v>
      </c>
      <c r="J74" s="11">
        <v>263637.2</v>
      </c>
      <c r="K74" s="11">
        <v>330120</v>
      </c>
      <c r="M74" s="12">
        <f>E74-'[1]связь с ИТОГ ДЕНЬГИ 2024'!K69</f>
        <v>0</v>
      </c>
      <c r="N74" s="13">
        <f>K74-'[1]связь с ИТОГ ДЕНЬГИ 2024'!P69</f>
        <v>0</v>
      </c>
    </row>
    <row r="75" spans="2:14" ht="15.6" hidden="1">
      <c r="B75" s="10" t="s">
        <v>69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M75" s="12">
        <f>E75-'[1]связь с ИТОГ ДЕНЬГИ 2024'!K70</f>
        <v>0</v>
      </c>
      <c r="N75" s="13">
        <f>K75-'[1]связь с ИТОГ ДЕНЬГИ 2024'!P70</f>
        <v>0</v>
      </c>
    </row>
    <row r="76" spans="2:14" ht="15.6" hidden="1">
      <c r="B76" s="10" t="s">
        <v>70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M76" s="12">
        <f>E76-'[1]связь с ИТОГ ДЕНЬГИ 2024'!K71</f>
        <v>0</v>
      </c>
      <c r="N76" s="13">
        <f>K76-'[1]связь с ИТОГ ДЕНЬГИ 2024'!P71</f>
        <v>0</v>
      </c>
    </row>
    <row r="77" spans="2:14" ht="15.6" hidden="1">
      <c r="B77" s="18" t="s">
        <v>71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M77" s="12">
        <f>E77-'[1]связь с ИТОГ ДЕНЬГИ 2024'!K72</f>
        <v>0</v>
      </c>
      <c r="N77" s="13">
        <f>K77-'[1]связь с ИТОГ ДЕНЬГИ 2024'!P72</f>
        <v>0</v>
      </c>
    </row>
    <row r="78" spans="2:14" ht="15.6" hidden="1">
      <c r="B78" s="10" t="s">
        <v>72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M78" s="12">
        <f>E78-'[1]связь с ИТОГ ДЕНЬГИ 2024'!K73</f>
        <v>0</v>
      </c>
      <c r="N78" s="13">
        <f>K78-'[1]связь с ИТОГ ДЕНЬГИ 2024'!P73</f>
        <v>0</v>
      </c>
    </row>
    <row r="79" spans="2:14" ht="15.6" hidden="1">
      <c r="B79" s="10" t="s">
        <v>73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M79" s="12">
        <f>E79-'[1]связь с ИТОГ ДЕНЬГИ 2024'!K74</f>
        <v>0</v>
      </c>
      <c r="N79" s="13">
        <f>K79-'[1]связь с ИТОГ ДЕНЬГИ 2024'!P74</f>
        <v>0</v>
      </c>
    </row>
    <row r="80" spans="2:14" ht="15.6" hidden="1">
      <c r="B80" s="10" t="s">
        <v>74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M80" s="12">
        <f>E80-'[1]связь с ИТОГ ДЕНЬГИ 2024'!K75</f>
        <v>0</v>
      </c>
      <c r="N80" s="13">
        <f>K80-'[1]связь с ИТОГ ДЕНЬГИ 2024'!P75</f>
        <v>0</v>
      </c>
    </row>
    <row r="81" spans="2:14" ht="15.6" hidden="1">
      <c r="B81" s="10" t="s">
        <v>75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M81" s="12">
        <f>E81-'[1]связь с ИТОГ ДЕНЬГИ 2024'!K76</f>
        <v>0</v>
      </c>
      <c r="N81" s="13">
        <f>K81-'[1]связь с ИТОГ ДЕНЬГИ 2024'!P76</f>
        <v>0</v>
      </c>
    </row>
    <row r="82" spans="2:14" ht="15.6" hidden="1">
      <c r="B82" s="10" t="s">
        <v>76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M82" s="12">
        <f>E82-'[1]связь с ИТОГ ДЕНЬГИ 2024'!K77</f>
        <v>0</v>
      </c>
      <c r="N82" s="13">
        <f>K82-'[1]связь с ИТОГ ДЕНЬГИ 2024'!P77</f>
        <v>0</v>
      </c>
    </row>
    <row r="83" spans="2:14" ht="15.6" hidden="1">
      <c r="B83" s="10" t="s">
        <v>77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M83" s="12">
        <f>E83-'[1]связь с ИТОГ ДЕНЬГИ 2024'!K78</f>
        <v>0</v>
      </c>
      <c r="N83" s="13">
        <f>K83-'[1]связь с ИТОГ ДЕНЬГИ 2024'!P78</f>
        <v>0</v>
      </c>
    </row>
    <row r="84" spans="2:14" ht="15.6" hidden="1">
      <c r="B84" s="10" t="s">
        <v>78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M84" s="12">
        <f>E84-'[1]связь с ИТОГ ДЕНЬГИ 2024'!K79</f>
        <v>0</v>
      </c>
      <c r="N84" s="13">
        <f>K84-'[1]связь с ИТОГ ДЕНЬГИ 2024'!P79</f>
        <v>0</v>
      </c>
    </row>
    <row r="85" spans="2:14" ht="15.6" hidden="1">
      <c r="B85" s="19" t="s">
        <v>79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M85" s="12">
        <f>E85-'[1]связь с ИТОГ ДЕНЬГИ 2024'!K80</f>
        <v>0</v>
      </c>
      <c r="N85" s="13">
        <f>K85-'[1]связь с ИТОГ ДЕНЬГИ 2024'!P80</f>
        <v>0</v>
      </c>
    </row>
    <row r="86" spans="2:14" ht="15.6" hidden="1">
      <c r="B86" s="19" t="s">
        <v>80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M86" s="12">
        <f>E86-'[1]связь с ИТОГ ДЕНЬГИ 2024'!K81</f>
        <v>0</v>
      </c>
      <c r="N86" s="13">
        <f>K86-'[1]связь с ИТОГ ДЕНЬГИ 2024'!P81</f>
        <v>0</v>
      </c>
    </row>
    <row r="87" spans="2:14" ht="15.6" hidden="1">
      <c r="B87" s="19" t="s">
        <v>81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M87" s="12">
        <f>E87-'[1]связь с ИТОГ ДЕНЬГИ 2024'!K82</f>
        <v>0</v>
      </c>
      <c r="N87" s="13">
        <f>K87-'[1]связь с ИТОГ ДЕНЬГИ 2024'!P82</f>
        <v>0</v>
      </c>
    </row>
    <row r="88" spans="2:14" ht="15.6" hidden="1">
      <c r="B88" s="20" t="s">
        <v>82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M88" s="12">
        <f>E88-'[1]связь с ИТОГ ДЕНЬГИ 2024'!K83</f>
        <v>0</v>
      </c>
      <c r="N88" s="13">
        <f>K88-'[1]связь с ИТОГ ДЕНЬГИ 2024'!P83</f>
        <v>0</v>
      </c>
    </row>
    <row r="89" spans="2:14" ht="15.6" hidden="1">
      <c r="B89" s="20" t="s">
        <v>83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M89" s="12">
        <f>E89-'[1]связь с ИТОГ ДЕНЬГИ 2024'!K84</f>
        <v>0</v>
      </c>
      <c r="N89" s="13">
        <f>K89-'[1]связь с ИТОГ ДЕНЬГИ 2024'!P84</f>
        <v>0</v>
      </c>
    </row>
    <row r="90" spans="2:14" ht="15.6" hidden="1">
      <c r="B90" s="20" t="s">
        <v>84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M90" s="12">
        <f>E90-'[1]связь с ИТОГ ДЕНЬГИ 2024'!K85</f>
        <v>0</v>
      </c>
      <c r="N90" s="13">
        <f>K90-'[1]связь с ИТОГ ДЕНЬГИ 2024'!P85</f>
        <v>0</v>
      </c>
    </row>
    <row r="91" spans="2:14" ht="15.6" hidden="1">
      <c r="B91" s="20" t="s">
        <v>85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M91" s="12">
        <f>E91-'[1]связь с ИТОГ ДЕНЬГИ 2024'!K86</f>
        <v>0</v>
      </c>
      <c r="N91" s="13">
        <f>K91-'[1]связь с ИТОГ ДЕНЬГИ 2024'!P86</f>
        <v>0</v>
      </c>
    </row>
    <row r="92" spans="2:14" ht="15.6" hidden="1">
      <c r="B92" s="20" t="s">
        <v>86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M92" s="12">
        <f>E92-'[1]связь с ИТОГ ДЕНЬГИ 2024'!K87</f>
        <v>0</v>
      </c>
      <c r="N92" s="13">
        <f>K92-'[1]связь с ИТОГ ДЕНЬГИ 2024'!P87</f>
        <v>0</v>
      </c>
    </row>
    <row r="93" spans="2:14" ht="15.6" hidden="1">
      <c r="B93" s="20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M93" s="12">
        <f>E93-'[1]связь с ИТОГ ДЕНЬГИ 2024'!K88</f>
        <v>0</v>
      </c>
      <c r="N93" s="13">
        <f>K93-'[1]связь с ИТОГ ДЕНЬГИ 2024'!P88</f>
        <v>0</v>
      </c>
    </row>
    <row r="94" spans="2:14" ht="15.6" hidden="1">
      <c r="B94" s="20" t="s">
        <v>88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M94" s="12">
        <f>E94-'[1]связь с ИТОГ ДЕНЬГИ 2024'!K89</f>
        <v>0</v>
      </c>
      <c r="N94" s="13">
        <f>K94-'[1]связь с ИТОГ ДЕНЬГИ 2024'!P89</f>
        <v>0</v>
      </c>
    </row>
    <row r="95" spans="2:14" ht="15.6" hidden="1">
      <c r="B95" s="20" t="s">
        <v>89</v>
      </c>
      <c r="C95" s="11">
        <v>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M95" s="12">
        <f>E95-'[1]связь с ИТОГ ДЕНЬГИ 2024'!K90</f>
        <v>0</v>
      </c>
      <c r="N95" s="13">
        <f>K95-'[1]связь с ИТОГ ДЕНЬГИ 2024'!P90</f>
        <v>0</v>
      </c>
    </row>
    <row r="96" spans="2:14" ht="15.6" hidden="1">
      <c r="B96" s="20" t="s">
        <v>90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M96" s="12">
        <f>E96-'[1]связь с ИТОГ ДЕНЬГИ 2024'!K91</f>
        <v>0</v>
      </c>
      <c r="N96" s="13">
        <f>K96-'[1]связь с ИТОГ ДЕНЬГИ 2024'!P91</f>
        <v>0</v>
      </c>
    </row>
    <row r="97" spans="2:13">
      <c r="B97" s="14" t="s">
        <v>91</v>
      </c>
      <c r="C97" s="9">
        <v>2977</v>
      </c>
      <c r="D97" s="9">
        <v>5762</v>
      </c>
      <c r="E97" s="9">
        <v>8739</v>
      </c>
      <c r="F97" s="9">
        <v>0</v>
      </c>
      <c r="G97" s="9">
        <v>0</v>
      </c>
      <c r="H97" s="9">
        <v>0</v>
      </c>
      <c r="I97" s="9">
        <v>2504856.36</v>
      </c>
      <c r="J97" s="9">
        <v>5068965.1400000006</v>
      </c>
      <c r="K97" s="9">
        <v>7573821.5</v>
      </c>
      <c r="M97" s="12" t="e">
        <f>#REF!-'[2]ОБЪЕМЫ ВСЕГО'!AV91</f>
        <v>#REF!</v>
      </c>
    </row>
    <row r="98" spans="2:13">
      <c r="B98" s="14" t="s">
        <v>92</v>
      </c>
      <c r="C98" s="9">
        <v>776389</v>
      </c>
      <c r="D98" s="9">
        <v>1403209</v>
      </c>
      <c r="E98" s="9">
        <v>2179598</v>
      </c>
      <c r="F98" s="9">
        <v>252225.55024935253</v>
      </c>
      <c r="G98" s="9">
        <v>420046.44975064747</v>
      </c>
      <c r="H98" s="9">
        <v>672272</v>
      </c>
      <c r="I98" s="9">
        <v>799941129.32999992</v>
      </c>
      <c r="J98" s="9">
        <v>1421833115.9700003</v>
      </c>
      <c r="K98" s="9">
        <v>2221774245.2999997</v>
      </c>
      <c r="M98" s="12" t="e">
        <f>#REF!-'[2]ОБЪЕМЫ ВСЕГО'!AV92</f>
        <v>#REF!</v>
      </c>
    </row>
    <row r="99" spans="2:13" ht="15.6" hidden="1">
      <c r="B99" s="21"/>
      <c r="E99" s="22">
        <f>'[1]связь с ИТОГ ДЕНЬГИ 2024'!K93</f>
        <v>2179598</v>
      </c>
      <c r="K99" s="22">
        <f>'[1]ОБЪЕМЫ ВСЕГО'!AW93</f>
        <v>2221774245.2942581</v>
      </c>
    </row>
    <row r="100" spans="2:13" hidden="1">
      <c r="E100" s="22">
        <f>E98-E99</f>
        <v>0</v>
      </c>
      <c r="K100" s="22">
        <f>K98-K99</f>
        <v>5.7415962219238281E-3</v>
      </c>
    </row>
    <row r="101" spans="2:13" hidden="1"/>
    <row r="102" spans="2:13" hidden="1">
      <c r="K102" s="22"/>
    </row>
    <row r="104" spans="2:13">
      <c r="E104" s="22"/>
    </row>
  </sheetData>
  <mergeCells count="3">
    <mergeCell ref="B7:B9"/>
    <mergeCell ref="B4:K4"/>
    <mergeCell ref="G1:K1"/>
  </mergeCells>
  <pageMargins left="0.31496062992125984" right="0.11811023622047245" top="0.74803149606299213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99"/>
  <sheetViews>
    <sheetView topLeftCell="B23" zoomScale="70" zoomScaleNormal="70" workbookViewId="0">
      <selection activeCell="B1" sqref="B1:X93"/>
    </sheetView>
  </sheetViews>
  <sheetFormatPr defaultColWidth="9.109375" defaultRowHeight="14.4"/>
  <cols>
    <col min="1" max="1" width="0" style="1" hidden="1" customWidth="1"/>
    <col min="2" max="2" width="68.5546875" style="23" customWidth="1"/>
    <col min="3" max="3" width="17.5546875" style="1" customWidth="1"/>
    <col min="4" max="4" width="20.44140625" style="1" customWidth="1"/>
    <col min="5" max="5" width="18.21875" style="1" customWidth="1"/>
    <col min="6" max="6" width="17.33203125" style="1" customWidth="1"/>
    <col min="7" max="7" width="20" style="1" customWidth="1"/>
    <col min="8" max="8" width="17.33203125" style="1" customWidth="1"/>
    <col min="9" max="9" width="18" style="1" customWidth="1"/>
    <col min="10" max="10" width="19.44140625" style="1" customWidth="1"/>
    <col min="11" max="11" width="15.77734375" style="1" customWidth="1"/>
    <col min="12" max="12" width="20.5546875" style="1" customWidth="1"/>
    <col min="13" max="13" width="19.77734375" style="1" customWidth="1"/>
    <col min="14" max="14" width="14.88671875" style="1" customWidth="1"/>
    <col min="15" max="15" width="0" style="3" hidden="1" customWidth="1"/>
    <col min="16" max="16" width="17.33203125" style="1" customWidth="1"/>
    <col min="17" max="17" width="19.44140625" style="1" customWidth="1"/>
    <col min="18" max="18" width="12.88671875" style="1" customWidth="1"/>
    <col min="19" max="19" width="17.109375" style="1" customWidth="1"/>
    <col min="20" max="20" width="19.88671875" style="1" customWidth="1"/>
    <col min="21" max="21" width="13.109375" style="1" customWidth="1"/>
    <col min="22" max="22" width="18.5546875" style="1" customWidth="1"/>
    <col min="23" max="23" width="25.88671875" style="1" customWidth="1"/>
    <col min="24" max="24" width="13" style="1" customWidth="1"/>
    <col min="25" max="25" width="9.109375" style="3"/>
    <col min="26" max="27" width="0" style="3" hidden="1" customWidth="1"/>
    <col min="28" max="28" width="11.44140625" style="3" hidden="1" customWidth="1"/>
    <col min="29" max="29" width="0" style="3" hidden="1" customWidth="1"/>
    <col min="30" max="16384" width="9.109375" style="3"/>
  </cols>
  <sheetData>
    <row r="1" spans="2:28" ht="18">
      <c r="B1" s="2" t="s">
        <v>93</v>
      </c>
      <c r="P1" s="24" t="s">
        <v>94</v>
      </c>
    </row>
    <row r="2" spans="2:28" ht="18">
      <c r="B2" s="46" t="s">
        <v>1</v>
      </c>
      <c r="C2" s="4" t="s">
        <v>95</v>
      </c>
      <c r="D2" s="5"/>
      <c r="E2" s="5"/>
      <c r="F2" s="4" t="s">
        <v>2</v>
      </c>
      <c r="G2" s="5"/>
      <c r="H2" s="5"/>
      <c r="I2" s="4" t="s">
        <v>3</v>
      </c>
      <c r="J2" s="5"/>
      <c r="K2" s="5"/>
      <c r="L2" s="4" t="s">
        <v>4</v>
      </c>
      <c r="M2" s="5"/>
      <c r="N2" s="5"/>
      <c r="P2" s="4" t="s">
        <v>95</v>
      </c>
      <c r="Q2" s="5"/>
      <c r="R2" s="5"/>
      <c r="S2" s="4" t="s">
        <v>2</v>
      </c>
      <c r="T2" s="5"/>
      <c r="U2" s="5"/>
      <c r="V2" s="4" t="s">
        <v>4</v>
      </c>
      <c r="W2" s="5"/>
      <c r="X2" s="5"/>
    </row>
    <row r="3" spans="2:28" ht="44.25" customHeight="1">
      <c r="B3" s="46"/>
      <c r="C3" s="6" t="s">
        <v>5</v>
      </c>
      <c r="D3" s="6" t="s">
        <v>6</v>
      </c>
      <c r="E3" s="6" t="s">
        <v>7</v>
      </c>
      <c r="F3" s="6" t="s">
        <v>5</v>
      </c>
      <c r="G3" s="6" t="s">
        <v>6</v>
      </c>
      <c r="H3" s="6" t="s">
        <v>7</v>
      </c>
      <c r="I3" s="6" t="s">
        <v>5</v>
      </c>
      <c r="J3" s="6" t="s">
        <v>6</v>
      </c>
      <c r="K3" s="6" t="s">
        <v>7</v>
      </c>
      <c r="L3" s="25" t="s">
        <v>5</v>
      </c>
      <c r="M3" s="6" t="s">
        <v>6</v>
      </c>
      <c r="N3" s="25" t="s">
        <v>7</v>
      </c>
      <c r="P3" s="6" t="s">
        <v>5</v>
      </c>
      <c r="Q3" s="6" t="s">
        <v>6</v>
      </c>
      <c r="R3" s="6" t="s">
        <v>7</v>
      </c>
      <c r="S3" s="6" t="s">
        <v>5</v>
      </c>
      <c r="T3" s="6" t="s">
        <v>6</v>
      </c>
      <c r="U3" s="6" t="s">
        <v>7</v>
      </c>
      <c r="V3" s="26" t="s">
        <v>5</v>
      </c>
      <c r="W3" s="26" t="s">
        <v>6</v>
      </c>
      <c r="X3" s="26" t="s">
        <v>7</v>
      </c>
    </row>
    <row r="4" spans="2:28" ht="27" customHeight="1">
      <c r="B4" s="46"/>
      <c r="C4" s="7"/>
      <c r="D4" s="7"/>
      <c r="E4" s="7" t="s">
        <v>8</v>
      </c>
      <c r="F4" s="7"/>
      <c r="G4" s="7"/>
      <c r="H4" s="7" t="s">
        <v>8</v>
      </c>
      <c r="I4" s="7"/>
      <c r="J4" s="7"/>
      <c r="K4" s="7" t="s">
        <v>8</v>
      </c>
      <c r="L4" s="7"/>
      <c r="M4" s="7"/>
      <c r="N4" s="7" t="s">
        <v>8</v>
      </c>
      <c r="P4" s="7"/>
      <c r="Q4" s="7"/>
      <c r="R4" s="7" t="s">
        <v>8</v>
      </c>
      <c r="S4" s="7"/>
      <c r="T4" s="7"/>
      <c r="U4" s="7" t="s">
        <v>8</v>
      </c>
      <c r="V4" s="7"/>
      <c r="W4" s="7"/>
      <c r="X4" s="7" t="s">
        <v>8</v>
      </c>
    </row>
    <row r="5" spans="2:28" ht="15.6">
      <c r="B5" s="8" t="s">
        <v>9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P5" s="9"/>
      <c r="Q5" s="9"/>
      <c r="R5" s="9"/>
      <c r="S5" s="9"/>
      <c r="T5" s="9"/>
      <c r="U5" s="9"/>
      <c r="V5" s="9"/>
      <c r="W5" s="9"/>
      <c r="X5" s="9"/>
    </row>
    <row r="6" spans="2:28" ht="15.6">
      <c r="B6" s="10" t="s">
        <v>10</v>
      </c>
      <c r="C6" s="11">
        <v>6099</v>
      </c>
      <c r="D6" s="11">
        <v>8901</v>
      </c>
      <c r="E6" s="11">
        <v>15000</v>
      </c>
      <c r="F6" s="11">
        <v>13988.752825002421</v>
      </c>
      <c r="G6" s="11">
        <v>20511.247174997578</v>
      </c>
      <c r="H6" s="11">
        <v>34500</v>
      </c>
      <c r="I6" s="11">
        <v>2077.3503836317136</v>
      </c>
      <c r="J6" s="11">
        <v>1516.6496163682866</v>
      </c>
      <c r="K6" s="11">
        <v>3594</v>
      </c>
      <c r="L6" s="11">
        <v>9345313.4100000001</v>
      </c>
      <c r="M6" s="11">
        <v>13837736.49</v>
      </c>
      <c r="N6" s="11">
        <v>23183049.899999999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Z6" s="12">
        <f>E6+R6-'[1]связь с ИТОГ ДЕНЬГИ 2024'!M6</f>
        <v>0</v>
      </c>
      <c r="AA6" s="12">
        <f>H6+U6-'[1]связь с ИТОГ ДЕНЬГИ 2024'!L6</f>
        <v>0</v>
      </c>
      <c r="AB6" s="13">
        <f>N6+X6-'[1]связь с ИТОГ ДЕНЬГИ 2024'!Q6</f>
        <v>0.42000000178813934</v>
      </c>
    </row>
    <row r="7" spans="2:28" ht="15.6">
      <c r="B7" s="10" t="s">
        <v>11</v>
      </c>
      <c r="C7" s="11">
        <v>26411</v>
      </c>
      <c r="D7" s="11">
        <v>28293</v>
      </c>
      <c r="E7" s="11">
        <v>54704</v>
      </c>
      <c r="F7" s="11">
        <v>56099.610095137068</v>
      </c>
      <c r="G7" s="11">
        <v>60857.389904862925</v>
      </c>
      <c r="H7" s="11">
        <v>116957</v>
      </c>
      <c r="I7" s="11">
        <v>13666.826666666668</v>
      </c>
      <c r="J7" s="11">
        <v>6833.4133333333339</v>
      </c>
      <c r="K7" s="11">
        <v>20500.240000000002</v>
      </c>
      <c r="L7" s="11">
        <v>42722161.470000006</v>
      </c>
      <c r="M7" s="11">
        <v>47638807.089999996</v>
      </c>
      <c r="N7" s="11">
        <v>90360968.560000002</v>
      </c>
      <c r="P7" s="11">
        <v>49</v>
      </c>
      <c r="Q7" s="11">
        <v>198</v>
      </c>
      <c r="R7" s="11">
        <v>247</v>
      </c>
      <c r="S7" s="11">
        <v>588</v>
      </c>
      <c r="T7" s="11">
        <v>2376</v>
      </c>
      <c r="U7" s="11">
        <v>2964</v>
      </c>
      <c r="V7" s="11">
        <v>637976.81999999995</v>
      </c>
      <c r="W7" s="11">
        <v>3054783.25</v>
      </c>
      <c r="X7" s="11">
        <v>3692760.07</v>
      </c>
      <c r="Z7" s="12">
        <f>E7+R7-'[1]связь с ИТОГ ДЕНЬГИ 2024'!M7</f>
        <v>0</v>
      </c>
      <c r="AA7" s="12">
        <f>H7+U7-'[1]связь с ИТОГ ДЕНЬГИ 2024'!L7</f>
        <v>0</v>
      </c>
      <c r="AB7" s="13">
        <f>N7+X7-'[1]связь с ИТОГ ДЕНЬГИ 2024'!Q7</f>
        <v>0.18999998271465302</v>
      </c>
    </row>
    <row r="8" spans="2:28" ht="15.6">
      <c r="B8" s="10" t="s">
        <v>12</v>
      </c>
      <c r="C8" s="11">
        <v>1757</v>
      </c>
      <c r="D8" s="11">
        <v>2593</v>
      </c>
      <c r="E8" s="11">
        <v>4350</v>
      </c>
      <c r="F8" s="11">
        <v>3514</v>
      </c>
      <c r="G8" s="11">
        <v>5186</v>
      </c>
      <c r="H8" s="11">
        <v>8700</v>
      </c>
      <c r="I8" s="11">
        <v>0</v>
      </c>
      <c r="J8" s="11">
        <v>0</v>
      </c>
      <c r="K8" s="11">
        <v>0</v>
      </c>
      <c r="L8" s="11">
        <v>2077617.36</v>
      </c>
      <c r="M8" s="11">
        <v>3066170.64</v>
      </c>
      <c r="N8" s="11">
        <v>5143788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Z8" s="12">
        <f>E8+R8-'[1]связь с ИТОГ ДЕНЬГИ 2024'!M8</f>
        <v>0</v>
      </c>
      <c r="AA8" s="12">
        <f>H8+U8-'[1]связь с ИТОГ ДЕНЬГИ 2024'!L8</f>
        <v>0</v>
      </c>
      <c r="AB8" s="13">
        <f>N8+X8-'[1]связь с ИТОГ ДЕНЬГИ 2024'!Q8</f>
        <v>0</v>
      </c>
    </row>
    <row r="9" spans="2:28" ht="15.6">
      <c r="B9" s="10" t="s">
        <v>13</v>
      </c>
      <c r="C9" s="11">
        <v>18032</v>
      </c>
      <c r="D9" s="11">
        <v>18958</v>
      </c>
      <c r="E9" s="11">
        <v>36990</v>
      </c>
      <c r="F9" s="11">
        <v>44559.368045417679</v>
      </c>
      <c r="G9" s="11">
        <v>46847.631954582321</v>
      </c>
      <c r="H9" s="11">
        <v>91407</v>
      </c>
      <c r="I9" s="11">
        <v>237729.42265477157</v>
      </c>
      <c r="J9" s="11">
        <v>249937.57734522846</v>
      </c>
      <c r="K9" s="11">
        <v>487667</v>
      </c>
      <c r="L9" s="11">
        <v>39917006.560000002</v>
      </c>
      <c r="M9" s="11">
        <v>45624661.909999996</v>
      </c>
      <c r="N9" s="11">
        <v>85541668.469999999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Z9" s="12">
        <f>E9+R9-'[1]связь с ИТОГ ДЕНЬГИ 2024'!M9</f>
        <v>0</v>
      </c>
      <c r="AA9" s="12">
        <f>H9+U9-'[1]связь с ИТОГ ДЕНЬГИ 2024'!L9</f>
        <v>0</v>
      </c>
      <c r="AB9" s="13">
        <f>N9+X9-'[1]связь с ИТОГ ДЕНЬГИ 2024'!Q9</f>
        <v>0</v>
      </c>
    </row>
    <row r="10" spans="2:28" ht="15.6">
      <c r="B10" s="10" t="s">
        <v>14</v>
      </c>
      <c r="C10" s="11">
        <v>5235</v>
      </c>
      <c r="D10" s="11">
        <v>7765</v>
      </c>
      <c r="E10" s="11">
        <v>13000</v>
      </c>
      <c r="F10" s="11">
        <v>19160.100000000002</v>
      </c>
      <c r="G10" s="11">
        <v>28419.9</v>
      </c>
      <c r="H10" s="11">
        <v>47580</v>
      </c>
      <c r="I10" s="11">
        <v>0</v>
      </c>
      <c r="J10" s="11">
        <v>0</v>
      </c>
      <c r="K10" s="11">
        <v>0</v>
      </c>
      <c r="L10" s="11">
        <v>7348286.6799999997</v>
      </c>
      <c r="M10" s="11">
        <v>10944663.32</v>
      </c>
      <c r="N10" s="11">
        <v>18292950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Z10" s="12">
        <f>E10+R10-'[1]связь с ИТОГ ДЕНЬГИ 2024'!M10</f>
        <v>0</v>
      </c>
      <c r="AA10" s="12">
        <f>H10+U10-'[1]связь с ИТОГ ДЕНЬГИ 2024'!L10</f>
        <v>0</v>
      </c>
      <c r="AB10" s="13">
        <f>N10+X10-'[1]связь с ИТОГ ДЕНЬГИ 2024'!Q10</f>
        <v>0</v>
      </c>
    </row>
    <row r="11" spans="2:28" ht="15.6" hidden="1">
      <c r="B11" s="10" t="s">
        <v>15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Z11" s="12">
        <f>E11+R11-'[1]связь с ИТОГ ДЕНЬГИ 2024'!M11</f>
        <v>0</v>
      </c>
      <c r="AA11" s="12">
        <f>H11+U11-'[1]связь с ИТОГ ДЕНЬГИ 2024'!L11</f>
        <v>0</v>
      </c>
      <c r="AB11" s="13">
        <f>N11+X11-'[1]связь с ИТОГ ДЕНЬГИ 2024'!Q11</f>
        <v>0</v>
      </c>
    </row>
    <row r="12" spans="2:28" ht="15.6" hidden="1">
      <c r="B12" s="10" t="s">
        <v>16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Z12" s="12">
        <f>E12+R12-'[1]связь с ИТОГ ДЕНЬГИ 2024'!M12</f>
        <v>0</v>
      </c>
      <c r="AA12" s="12">
        <f>H12+U12-'[1]связь с ИТОГ ДЕНЬГИ 2024'!L12</f>
        <v>0</v>
      </c>
      <c r="AB12" s="13">
        <f>N12+X12-'[1]связь с ИТОГ ДЕНЬГИ 2024'!Q12</f>
        <v>0</v>
      </c>
    </row>
    <row r="13" spans="2:28" ht="15.6" hidden="1">
      <c r="B13" s="10" t="s">
        <v>17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Z13" s="12">
        <f>E13+R13-'[1]связь с ИТОГ ДЕНЬГИ 2024'!M13</f>
        <v>0</v>
      </c>
      <c r="AA13" s="12">
        <f>H13+U13-'[1]связь с ИТОГ ДЕНЬГИ 2024'!L13</f>
        <v>0</v>
      </c>
      <c r="AB13" s="13">
        <f>N13+X13-'[1]связь с ИТОГ ДЕНЬГИ 2024'!Q13</f>
        <v>0</v>
      </c>
    </row>
    <row r="14" spans="2:28" ht="31.2" hidden="1">
      <c r="B14" s="10" t="s">
        <v>18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Z14" s="12">
        <f>E14+R14-'[1]связь с ИТОГ ДЕНЬГИ 2024'!M14</f>
        <v>0</v>
      </c>
      <c r="AA14" s="12">
        <f>H14+U14-'[1]связь с ИТОГ ДЕНЬГИ 2024'!L14</f>
        <v>0</v>
      </c>
      <c r="AB14" s="13">
        <f>N14+X14-'[1]связь с ИТОГ ДЕНЬГИ 2024'!Q14</f>
        <v>0</v>
      </c>
    </row>
    <row r="15" spans="2:28" ht="15.6" hidden="1">
      <c r="B15" s="10"/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Z15" s="12">
        <f>E15+R15-'[1]связь с ИТОГ ДЕНЬГИ 2024'!M15</f>
        <v>0</v>
      </c>
      <c r="AA15" s="12">
        <f>H15+U15-'[1]связь с ИТОГ ДЕНЬГИ 2024'!L15</f>
        <v>0</v>
      </c>
      <c r="AB15" s="13">
        <f>N15+X15-'[1]связь с ИТОГ ДЕНЬГИ 2024'!Q15</f>
        <v>0</v>
      </c>
    </row>
    <row r="16" spans="2:28" ht="15.6" hidden="1">
      <c r="B16" s="10"/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Z16" s="12">
        <f>E16+R16-'[1]связь с ИТОГ ДЕНЬГИ 2024'!M16</f>
        <v>0</v>
      </c>
      <c r="AA16" s="12">
        <f>H16+U16-'[1]связь с ИТОГ ДЕНЬГИ 2024'!L16</f>
        <v>0</v>
      </c>
      <c r="AB16" s="13">
        <f>N16+X16-'[1]связь с ИТОГ ДЕНЬГИ 2024'!Q16</f>
        <v>0</v>
      </c>
    </row>
    <row r="17" spans="2:28">
      <c r="B17" s="14" t="s">
        <v>19</v>
      </c>
      <c r="C17" s="11">
        <v>57534</v>
      </c>
      <c r="D17" s="11">
        <v>66510</v>
      </c>
      <c r="E17" s="11">
        <v>124044</v>
      </c>
      <c r="F17" s="11">
        <v>137321.83096555716</v>
      </c>
      <c r="G17" s="11">
        <v>161822.16903444284</v>
      </c>
      <c r="H17" s="11">
        <v>299144</v>
      </c>
      <c r="I17" s="11">
        <v>253473.59970506994</v>
      </c>
      <c r="J17" s="11">
        <v>258287.64029493008</v>
      </c>
      <c r="K17" s="11">
        <v>511761.24</v>
      </c>
      <c r="L17" s="11">
        <v>101410385.48000002</v>
      </c>
      <c r="M17" s="11">
        <v>121112039.44999999</v>
      </c>
      <c r="N17" s="11">
        <v>222522424.93000001</v>
      </c>
      <c r="P17" s="11">
        <v>49</v>
      </c>
      <c r="Q17" s="11">
        <v>198</v>
      </c>
      <c r="R17" s="11">
        <v>247</v>
      </c>
      <c r="S17" s="11">
        <v>588</v>
      </c>
      <c r="T17" s="11">
        <v>2376</v>
      </c>
      <c r="U17" s="11">
        <v>2964</v>
      </c>
      <c r="V17" s="11">
        <v>637976.81999999995</v>
      </c>
      <c r="W17" s="11">
        <v>3054783.25</v>
      </c>
      <c r="X17" s="11">
        <v>3692760.07</v>
      </c>
      <c r="Z17" s="12">
        <f>E17+R17-'[1]связь с ИТОГ ДЕНЬГИ 2024'!M17</f>
        <v>0</v>
      </c>
      <c r="AA17" s="12">
        <f>H17+U17-'[1]связь с ИТОГ ДЕНЬГИ 2024'!L17</f>
        <v>0</v>
      </c>
      <c r="AB17" s="13">
        <f>N17+X17-'[1]связь с ИТОГ ДЕНЬГИ 2024'!Q17</f>
        <v>0.60999998450279236</v>
      </c>
    </row>
    <row r="18" spans="2:28" ht="15.6">
      <c r="B18" s="8" t="s">
        <v>20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P18" s="11"/>
      <c r="Q18" s="11"/>
      <c r="R18" s="11"/>
      <c r="S18" s="11"/>
      <c r="T18" s="11"/>
      <c r="U18" s="11"/>
      <c r="V18" s="11"/>
      <c r="W18" s="11"/>
      <c r="X18" s="11"/>
      <c r="Z18" s="12">
        <f>E18+R18-'[1]связь с ИТОГ ДЕНЬГИ 2024'!M18</f>
        <v>0</v>
      </c>
      <c r="AA18" s="12">
        <f>H18+U18-'[1]связь с ИТОГ ДЕНЬГИ 2024'!L18</f>
        <v>0</v>
      </c>
      <c r="AB18" s="13">
        <f>N18+X18-'[1]связь с ИТОГ ДЕНЬГИ 2024'!Q18</f>
        <v>0</v>
      </c>
    </row>
    <row r="19" spans="2:28" ht="15.6" hidden="1">
      <c r="B19" s="10" t="s">
        <v>21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Z19" s="12">
        <f>E19+R19-'[1]связь с ИТОГ ДЕНЬГИ 2024'!M19</f>
        <v>0</v>
      </c>
      <c r="AA19" s="12">
        <f>H19+U19-'[1]связь с ИТОГ ДЕНЬГИ 2024'!L19</f>
        <v>0</v>
      </c>
      <c r="AB19" s="13">
        <f>N19+X19-'[1]связь с ИТОГ ДЕНЬГИ 2024'!Q19</f>
        <v>0</v>
      </c>
    </row>
    <row r="20" spans="2:28" ht="15.6" customHeight="1">
      <c r="B20" s="10" t="s">
        <v>22</v>
      </c>
      <c r="C20" s="11">
        <v>37293</v>
      </c>
      <c r="D20" s="11">
        <v>58842</v>
      </c>
      <c r="E20" s="11">
        <v>96135</v>
      </c>
      <c r="F20" s="11">
        <v>86165.896426899664</v>
      </c>
      <c r="G20" s="11">
        <v>135955.10357310032</v>
      </c>
      <c r="H20" s="11">
        <v>222121</v>
      </c>
      <c r="I20" s="11">
        <v>0</v>
      </c>
      <c r="J20" s="11">
        <v>0</v>
      </c>
      <c r="K20" s="11">
        <v>0</v>
      </c>
      <c r="L20" s="11">
        <v>65739551.359999999</v>
      </c>
      <c r="M20" s="11">
        <v>97600429.659999996</v>
      </c>
      <c r="N20" s="11">
        <v>163339981.01999998</v>
      </c>
      <c r="P20" s="11">
        <v>293</v>
      </c>
      <c r="Q20" s="11">
        <v>472</v>
      </c>
      <c r="R20" s="11">
        <v>765</v>
      </c>
      <c r="S20" s="11">
        <v>3516</v>
      </c>
      <c r="T20" s="11">
        <v>5664</v>
      </c>
      <c r="U20" s="11">
        <v>9180</v>
      </c>
      <c r="V20" s="11">
        <v>6431615.7599999998</v>
      </c>
      <c r="W20" s="11">
        <v>11111181.529999999</v>
      </c>
      <c r="X20" s="11">
        <v>17542797.289999999</v>
      </c>
      <c r="Z20" s="12">
        <f>E20+R20-'[1]связь с ИТОГ ДЕНЬГИ 2024'!M20</f>
        <v>0</v>
      </c>
      <c r="AA20" s="12">
        <f>H20+U20-'[1]связь с ИТОГ ДЕНЬГИ 2024'!L20</f>
        <v>0</v>
      </c>
      <c r="AB20" s="13">
        <f>N20+X20-'[1]связь с ИТОГ ДЕНЬГИ 2024'!Q20</f>
        <v>19621813.98999998</v>
      </c>
    </row>
    <row r="21" spans="2:28" ht="15.6">
      <c r="B21" s="15" t="s">
        <v>23</v>
      </c>
      <c r="C21" s="11">
        <v>157</v>
      </c>
      <c r="D21" s="11">
        <v>153</v>
      </c>
      <c r="E21" s="11">
        <v>310</v>
      </c>
      <c r="F21" s="11">
        <v>337</v>
      </c>
      <c r="G21" s="11">
        <v>334</v>
      </c>
      <c r="H21" s="11">
        <v>671</v>
      </c>
      <c r="I21" s="11">
        <v>0</v>
      </c>
      <c r="J21" s="11">
        <v>4.76</v>
      </c>
      <c r="K21" s="11">
        <v>4.76</v>
      </c>
      <c r="L21" s="11">
        <v>315583.40999999997</v>
      </c>
      <c r="M21" s="11">
        <v>309931.60000000003</v>
      </c>
      <c r="N21" s="11">
        <v>625515.01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Z21" s="12">
        <f>E21+R21-'[1]связь с ИТОГ ДЕНЬГИ 2024'!M21</f>
        <v>0</v>
      </c>
      <c r="AA21" s="12">
        <f>H21+U21-'[1]связь с ИТОГ ДЕНЬГИ 2024'!L21</f>
        <v>0</v>
      </c>
      <c r="AB21" s="13">
        <f>N21+X21-'[1]связь с ИТОГ ДЕНЬГИ 2024'!Q21</f>
        <v>0</v>
      </c>
    </row>
    <row r="22" spans="2:28" ht="15.6">
      <c r="B22" s="10" t="s">
        <v>24</v>
      </c>
      <c r="C22" s="11">
        <v>19601</v>
      </c>
      <c r="D22" s="11">
        <v>35396</v>
      </c>
      <c r="E22" s="11">
        <v>54997</v>
      </c>
      <c r="F22" s="11">
        <v>49005.173009436876</v>
      </c>
      <c r="G22" s="11">
        <v>88494.826990563117</v>
      </c>
      <c r="H22" s="11">
        <v>137500</v>
      </c>
      <c r="I22" s="11">
        <v>0</v>
      </c>
      <c r="J22" s="11">
        <v>0</v>
      </c>
      <c r="K22" s="11">
        <v>0</v>
      </c>
      <c r="L22" s="11">
        <v>14379084.07</v>
      </c>
      <c r="M22" s="11">
        <v>26269839.390000001</v>
      </c>
      <c r="N22" s="11">
        <v>40648923.460000001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Z22" s="12">
        <f>E22+R22-'[1]связь с ИТОГ ДЕНЬГИ 2024'!M22</f>
        <v>0</v>
      </c>
      <c r="AA22" s="12">
        <f>H22+U22-'[1]связь с ИТОГ ДЕНЬГИ 2024'!L22</f>
        <v>0</v>
      </c>
      <c r="AB22" s="13">
        <f>N22+X22-'[1]связь с ИТОГ ДЕНЬГИ 2024'!Q22</f>
        <v>-23422240.640000008</v>
      </c>
    </row>
    <row r="23" spans="2:28" ht="15.6">
      <c r="B23" s="10" t="s">
        <v>25</v>
      </c>
      <c r="C23" s="11">
        <v>25470</v>
      </c>
      <c r="D23" s="11">
        <v>47830</v>
      </c>
      <c r="E23" s="11">
        <v>73300</v>
      </c>
      <c r="F23" s="11">
        <v>59985.151023192368</v>
      </c>
      <c r="G23" s="11">
        <v>112645.84897680765</v>
      </c>
      <c r="H23" s="11">
        <v>172631.00000000003</v>
      </c>
      <c r="I23" s="11">
        <v>0</v>
      </c>
      <c r="J23" s="11">
        <v>0</v>
      </c>
      <c r="K23" s="11">
        <v>0</v>
      </c>
      <c r="L23" s="11">
        <v>20067870.120000001</v>
      </c>
      <c r="M23" s="11">
        <v>36911375.850000001</v>
      </c>
      <c r="N23" s="11">
        <v>56979245.969999999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Z23" s="12">
        <f>E23+R23-'[1]связь с ИТОГ ДЕНЬГИ 2024'!M23</f>
        <v>0</v>
      </c>
      <c r="AA23" s="12">
        <f>H23+U23-'[1]связь с ИТОГ ДЕНЬГИ 2024'!L23</f>
        <v>0</v>
      </c>
      <c r="AB23" s="13">
        <f>N23+X23-'[1]связь с ИТОГ ДЕНЬГИ 2024'!Q23</f>
        <v>-25551593.079999998</v>
      </c>
    </row>
    <row r="24" spans="2:28" ht="15.6">
      <c r="B24" s="10" t="s">
        <v>26</v>
      </c>
      <c r="C24" s="11">
        <v>70012</v>
      </c>
      <c r="D24" s="11">
        <v>49988</v>
      </c>
      <c r="E24" s="11">
        <v>120000</v>
      </c>
      <c r="F24" s="11">
        <v>169296.0172</v>
      </c>
      <c r="G24" s="11">
        <v>120875.9828</v>
      </c>
      <c r="H24" s="11">
        <v>290172</v>
      </c>
      <c r="I24" s="11">
        <v>0</v>
      </c>
      <c r="J24" s="11">
        <v>0</v>
      </c>
      <c r="K24" s="11">
        <v>0</v>
      </c>
      <c r="L24" s="11">
        <v>45277842.579999998</v>
      </c>
      <c r="M24" s="11">
        <v>33525612.57</v>
      </c>
      <c r="N24" s="11">
        <v>78803455.150000006</v>
      </c>
      <c r="P24" s="11">
        <v>504</v>
      </c>
      <c r="Q24" s="11">
        <v>293</v>
      </c>
      <c r="R24" s="11">
        <v>797</v>
      </c>
      <c r="S24" s="11">
        <v>6048</v>
      </c>
      <c r="T24" s="11">
        <v>3516</v>
      </c>
      <c r="U24" s="11">
        <v>9564</v>
      </c>
      <c r="V24" s="11">
        <v>11078566.68</v>
      </c>
      <c r="W24" s="11">
        <v>6706014.1600000001</v>
      </c>
      <c r="X24" s="11">
        <v>17784580.84</v>
      </c>
      <c r="Z24" s="12">
        <f>E24+R24-'[1]связь с ИТОГ ДЕНЬГИ 2024'!M24</f>
        <v>0</v>
      </c>
      <c r="AA24" s="12">
        <f>H24+U24-'[1]связь с ИТОГ ДЕНЬГИ 2024'!L24</f>
        <v>0</v>
      </c>
      <c r="AB24" s="13">
        <f>N24+X24-'[1]связь с ИТОГ ДЕНЬГИ 2024'!Q24</f>
        <v>-59666564.329999983</v>
      </c>
    </row>
    <row r="25" spans="2:28" ht="15.6">
      <c r="B25" s="10" t="s">
        <v>27</v>
      </c>
      <c r="C25" s="11">
        <v>20215</v>
      </c>
      <c r="D25" s="11">
        <v>18385</v>
      </c>
      <c r="E25" s="11">
        <v>38600</v>
      </c>
      <c r="F25" s="11">
        <v>47505.25</v>
      </c>
      <c r="G25" s="11">
        <v>43204.75</v>
      </c>
      <c r="H25" s="11">
        <v>90710</v>
      </c>
      <c r="I25" s="11">
        <v>0</v>
      </c>
      <c r="J25" s="11">
        <v>0</v>
      </c>
      <c r="K25" s="11">
        <v>0</v>
      </c>
      <c r="L25" s="11">
        <v>29387683.510000002</v>
      </c>
      <c r="M25" s="11">
        <v>25779843.190000001</v>
      </c>
      <c r="N25" s="11">
        <v>55167526.700000003</v>
      </c>
      <c r="P25" s="11">
        <v>166</v>
      </c>
      <c r="Q25" s="11">
        <v>68</v>
      </c>
      <c r="R25" s="11">
        <v>234</v>
      </c>
      <c r="S25" s="11">
        <v>1992</v>
      </c>
      <c r="T25" s="11">
        <v>816</v>
      </c>
      <c r="U25" s="11">
        <v>2808</v>
      </c>
      <c r="V25" s="11">
        <v>3465589.12</v>
      </c>
      <c r="W25" s="11">
        <v>1333025.48</v>
      </c>
      <c r="X25" s="11">
        <v>4798614.5999999996</v>
      </c>
      <c r="Z25" s="12">
        <f>E25+R25-'[1]связь с ИТОГ ДЕНЬГИ 2024'!M25</f>
        <v>0</v>
      </c>
      <c r="AA25" s="12">
        <f>H25+U25-'[1]связь с ИТОГ ДЕНЬГИ 2024'!L25</f>
        <v>0</v>
      </c>
      <c r="AB25" s="13">
        <f>N25+X25-'[1]связь с ИТОГ ДЕНЬГИ 2024'!Q25</f>
        <v>-4655851.1600000039</v>
      </c>
    </row>
    <row r="26" spans="2:28" ht="15.6">
      <c r="B26" s="10" t="s">
        <v>28</v>
      </c>
      <c r="C26" s="11">
        <v>7651</v>
      </c>
      <c r="D26" s="11">
        <v>20349</v>
      </c>
      <c r="E26" s="11">
        <v>28000</v>
      </c>
      <c r="F26" s="11">
        <v>19127.5</v>
      </c>
      <c r="G26" s="11">
        <v>50872.5</v>
      </c>
      <c r="H26" s="11">
        <v>70000</v>
      </c>
      <c r="I26" s="11">
        <v>0</v>
      </c>
      <c r="J26" s="11">
        <v>0</v>
      </c>
      <c r="K26" s="11">
        <v>0</v>
      </c>
      <c r="L26" s="11">
        <v>9706569.3800000008</v>
      </c>
      <c r="M26" s="11">
        <v>26086133.18</v>
      </c>
      <c r="N26" s="11">
        <v>35792702.560000002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Z26" s="12">
        <f>E26+R26-'[1]связь с ИТОГ ДЕНЬГИ 2024'!M26</f>
        <v>0</v>
      </c>
      <c r="AA26" s="12">
        <f>H26+U26-'[1]связь с ИТОГ ДЕНЬГИ 2024'!L26</f>
        <v>0</v>
      </c>
      <c r="AB26" s="13">
        <f>N26+X26-'[1]связь с ИТОГ ДЕНЬГИ 2024'!Q26</f>
        <v>-9153077.1299999952</v>
      </c>
    </row>
    <row r="27" spans="2:28" ht="15.6">
      <c r="B27" s="10" t="s">
        <v>29</v>
      </c>
      <c r="C27" s="11">
        <v>8607</v>
      </c>
      <c r="D27" s="11">
        <v>19393</v>
      </c>
      <c r="E27" s="11">
        <v>28000</v>
      </c>
      <c r="F27" s="11">
        <v>21517.5</v>
      </c>
      <c r="G27" s="11">
        <v>48482.5</v>
      </c>
      <c r="H27" s="11">
        <v>70000</v>
      </c>
      <c r="I27" s="11">
        <v>0</v>
      </c>
      <c r="J27" s="11">
        <v>0</v>
      </c>
      <c r="K27" s="11">
        <v>0</v>
      </c>
      <c r="L27" s="11">
        <v>9766153.4299999997</v>
      </c>
      <c r="M27" s="11">
        <v>21915649.059999999</v>
      </c>
      <c r="N27" s="11">
        <v>31681802.489999998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Z27" s="12">
        <f>E27+R27-'[1]связь с ИТОГ ДЕНЬГИ 2024'!M27</f>
        <v>0</v>
      </c>
      <c r="AA27" s="12">
        <f>H27+U27-'[1]связь с ИТОГ ДЕНЬГИ 2024'!L27</f>
        <v>0</v>
      </c>
      <c r="AB27" s="13">
        <f>N27+X27-'[1]связь с ИТОГ ДЕНЬГИ 2024'!Q27</f>
        <v>-12696891.049999993</v>
      </c>
    </row>
    <row r="28" spans="2:28" ht="15.6" customHeight="1">
      <c r="B28" s="10" t="s">
        <v>30</v>
      </c>
      <c r="C28" s="11">
        <v>11557</v>
      </c>
      <c r="D28" s="11">
        <v>14987</v>
      </c>
      <c r="E28" s="11">
        <v>26544</v>
      </c>
      <c r="F28" s="11">
        <v>23707.872362869199</v>
      </c>
      <c r="G28" s="11">
        <v>30744.127637130801</v>
      </c>
      <c r="H28" s="11">
        <v>54452</v>
      </c>
      <c r="I28" s="11">
        <v>84019.442246835446</v>
      </c>
      <c r="J28" s="11">
        <v>108955.55775316455</v>
      </c>
      <c r="K28" s="11">
        <v>192975</v>
      </c>
      <c r="L28" s="11">
        <v>15410912.27</v>
      </c>
      <c r="M28" s="11">
        <v>18438832.48</v>
      </c>
      <c r="N28" s="11">
        <v>33849744.75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Z28" s="12">
        <f>E28+R28-'[1]связь с ИТОГ ДЕНЬГИ 2024'!M28</f>
        <v>0</v>
      </c>
      <c r="AA28" s="12">
        <f>H28+U28-'[1]связь с ИТОГ ДЕНЬГИ 2024'!L28</f>
        <v>0</v>
      </c>
      <c r="AB28" s="13">
        <f>N28+X28-'[1]связь с ИТОГ ДЕНЬГИ 2024'!Q28</f>
        <v>0</v>
      </c>
    </row>
    <row r="29" spans="2:28" ht="15.6" hidden="1">
      <c r="B29" s="10" t="s">
        <v>31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Z29" s="12">
        <f>E29+R29-'[1]связь с ИТОГ ДЕНЬГИ 2024'!M29</f>
        <v>0</v>
      </c>
      <c r="AA29" s="12">
        <f>H29+U29-'[1]связь с ИТОГ ДЕНЬГИ 2024'!L29</f>
        <v>0</v>
      </c>
      <c r="AB29" s="13">
        <f>N29+X29-'[1]связь с ИТОГ ДЕНЬГИ 2024'!Q29</f>
        <v>0</v>
      </c>
    </row>
    <row r="30" spans="2:28" ht="15.6">
      <c r="B30" s="10" t="s">
        <v>32</v>
      </c>
      <c r="C30" s="11">
        <v>41</v>
      </c>
      <c r="D30" s="11">
        <v>59</v>
      </c>
      <c r="E30" s="11">
        <v>100</v>
      </c>
      <c r="F30" s="11">
        <v>98.399999999999991</v>
      </c>
      <c r="G30" s="11">
        <v>141.6</v>
      </c>
      <c r="H30" s="11">
        <v>240</v>
      </c>
      <c r="I30" s="11">
        <v>0</v>
      </c>
      <c r="J30" s="11">
        <v>0</v>
      </c>
      <c r="K30" s="11">
        <v>0</v>
      </c>
      <c r="L30" s="11">
        <v>56643.199999999997</v>
      </c>
      <c r="M30" s="11">
        <v>74647.63</v>
      </c>
      <c r="N30" s="11">
        <v>131290.83000000002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Z30" s="12">
        <f>E30+R30-'[1]связь с ИТОГ ДЕНЬГИ 2024'!M30</f>
        <v>0</v>
      </c>
      <c r="AA30" s="12">
        <f>H30+U30-'[1]связь с ИТОГ ДЕНЬГИ 2024'!L30</f>
        <v>0</v>
      </c>
      <c r="AB30" s="13">
        <f>N30+X30-'[1]связь с ИТОГ ДЕНЬГИ 2024'!Q30</f>
        <v>0</v>
      </c>
    </row>
    <row r="31" spans="2:28" ht="15.6" hidden="1">
      <c r="B31" s="10" t="s">
        <v>33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Z31" s="12">
        <f>E31+R31-'[1]связь с ИТОГ ДЕНЬГИ 2024'!M31</f>
        <v>0</v>
      </c>
      <c r="AA31" s="12">
        <f>H31+U31-'[1]связь с ИТОГ ДЕНЬГИ 2024'!L31</f>
        <v>0</v>
      </c>
      <c r="AB31" s="13">
        <f>N31+X31-'[1]связь с ИТОГ ДЕНЬГИ 2024'!Q31</f>
        <v>0</v>
      </c>
    </row>
    <row r="32" spans="2:28" ht="15.6" hidden="1">
      <c r="B32" s="10" t="s">
        <v>34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Z32" s="12">
        <f>E32+R32-'[1]связь с ИТОГ ДЕНЬГИ 2024'!M32</f>
        <v>0</v>
      </c>
      <c r="AA32" s="12">
        <f>H32+U32-'[1]связь с ИТОГ ДЕНЬГИ 2024'!L32</f>
        <v>0</v>
      </c>
      <c r="AB32" s="13">
        <f>N32+X32-'[1]связь с ИТОГ ДЕНЬГИ 2024'!Q32</f>
        <v>0</v>
      </c>
    </row>
    <row r="33" spans="2:28" hidden="1">
      <c r="B33" s="16"/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Z33" s="12">
        <f>E33+R33-'[1]связь с ИТОГ ДЕНЬГИ 2024'!M33</f>
        <v>0</v>
      </c>
      <c r="AA33" s="12">
        <f>H33+U33-'[1]связь с ИТОГ ДЕНЬГИ 2024'!L33</f>
        <v>0</v>
      </c>
      <c r="AB33" s="13">
        <f>N33+X33-'[1]связь с ИТОГ ДЕНЬГИ 2024'!Q33</f>
        <v>0</v>
      </c>
    </row>
    <row r="34" spans="2:28" hidden="1">
      <c r="B34" s="16"/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Z34" s="12">
        <f>E34+R34-'[1]связь с ИТОГ ДЕНЬГИ 2024'!M34</f>
        <v>0</v>
      </c>
      <c r="AA34" s="12">
        <f>H34+U34-'[1]связь с ИТОГ ДЕНЬГИ 2024'!L34</f>
        <v>0</v>
      </c>
      <c r="AB34" s="13">
        <f>N34+X34-'[1]связь с ИТОГ ДЕНЬГИ 2024'!Q34</f>
        <v>0</v>
      </c>
    </row>
    <row r="35" spans="2:28" hidden="1">
      <c r="B35" s="16"/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Z35" s="12">
        <f>E35+R35-'[1]связь с ИТОГ ДЕНЬГИ 2024'!M35</f>
        <v>0</v>
      </c>
      <c r="AA35" s="12">
        <f>H35+U35-'[1]связь с ИТОГ ДЕНЬГИ 2024'!L35</f>
        <v>0</v>
      </c>
      <c r="AB35" s="13">
        <f>N35+X35-'[1]связь с ИТОГ ДЕНЬГИ 2024'!Q35</f>
        <v>0</v>
      </c>
    </row>
    <row r="36" spans="2:28">
      <c r="B36" s="14" t="s">
        <v>35</v>
      </c>
      <c r="C36" s="11">
        <v>200604</v>
      </c>
      <c r="D36" s="11">
        <v>265382</v>
      </c>
      <c r="E36" s="11">
        <v>465986</v>
      </c>
      <c r="F36" s="11">
        <v>476745.76002239814</v>
      </c>
      <c r="G36" s="11">
        <v>631751.23997760192</v>
      </c>
      <c r="H36" s="11">
        <v>1108497</v>
      </c>
      <c r="I36" s="11">
        <v>84019.442246835446</v>
      </c>
      <c r="J36" s="11">
        <v>108960.31775316455</v>
      </c>
      <c r="K36" s="11">
        <v>192979.76</v>
      </c>
      <c r="L36" s="11">
        <v>210107893.33000001</v>
      </c>
      <c r="M36" s="11">
        <v>286912294.61000001</v>
      </c>
      <c r="N36" s="11">
        <v>497020187.94</v>
      </c>
      <c r="P36" s="11">
        <v>963</v>
      </c>
      <c r="Q36" s="11">
        <v>833</v>
      </c>
      <c r="R36" s="11">
        <v>1796</v>
      </c>
      <c r="S36" s="11">
        <v>11556</v>
      </c>
      <c r="T36" s="11">
        <v>9996</v>
      </c>
      <c r="U36" s="11">
        <v>21552</v>
      </c>
      <c r="V36" s="11">
        <v>20975771.559999999</v>
      </c>
      <c r="W36" s="11">
        <v>19150221.169999998</v>
      </c>
      <c r="X36" s="11">
        <v>40125992.729999997</v>
      </c>
      <c r="Z36" s="12">
        <f>E36+R36-'[1]связь с ИТОГ ДЕНЬГИ 2024'!M36</f>
        <v>0</v>
      </c>
      <c r="AA36" s="12">
        <f>H36+U36-'[1]связь с ИТОГ ДЕНЬГИ 2024'!L36</f>
        <v>0</v>
      </c>
      <c r="AB36" s="13">
        <f>N36+X36-'[1]связь с ИТОГ ДЕНЬГИ 2024'!Q36</f>
        <v>-115524403.4000001</v>
      </c>
    </row>
    <row r="37" spans="2:28" ht="15.6">
      <c r="B37" s="8" t="s">
        <v>36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P37" s="11"/>
      <c r="Q37" s="11"/>
      <c r="R37" s="11"/>
      <c r="S37" s="11"/>
      <c r="T37" s="11"/>
      <c r="U37" s="11"/>
      <c r="V37" s="11"/>
      <c r="W37" s="11"/>
      <c r="X37" s="11"/>
      <c r="Z37" s="12">
        <f>E37+R37-'[1]связь с ИТОГ ДЕНЬГИ 2024'!M37</f>
        <v>0</v>
      </c>
      <c r="AA37" s="12">
        <f>H37+U37-'[1]связь с ИТОГ ДЕНЬГИ 2024'!L37</f>
        <v>0</v>
      </c>
      <c r="AB37" s="13">
        <f>N37+X37-'[1]связь с ИТОГ ДЕНЬГИ 2024'!Q37</f>
        <v>0</v>
      </c>
    </row>
    <row r="38" spans="2:28" ht="15.6">
      <c r="B38" s="8" t="s">
        <v>37</v>
      </c>
      <c r="C38" s="11">
        <v>7588</v>
      </c>
      <c r="D38" s="11">
        <v>19912</v>
      </c>
      <c r="E38" s="11">
        <v>27500</v>
      </c>
      <c r="F38" s="11">
        <v>17923.964071130977</v>
      </c>
      <c r="G38" s="11">
        <v>50826.035928869023</v>
      </c>
      <c r="H38" s="11">
        <v>68750</v>
      </c>
      <c r="I38" s="11">
        <v>17258.058020477813</v>
      </c>
      <c r="J38" s="11">
        <v>10596.941979522184</v>
      </c>
      <c r="K38" s="11">
        <v>27854.999999999996</v>
      </c>
      <c r="L38" s="11">
        <v>12765607.720000001</v>
      </c>
      <c r="M38" s="11">
        <v>36008051.219999999</v>
      </c>
      <c r="N38" s="11">
        <v>48773658.939999998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Z38" s="12">
        <f>E38+R38-'[1]связь с ИТОГ ДЕНЬГИ 2024'!M38</f>
        <v>0</v>
      </c>
      <c r="AA38" s="12">
        <f>H38+U38-'[1]связь с ИТОГ ДЕНЬГИ 2024'!L38</f>
        <v>0</v>
      </c>
      <c r="AB38" s="13">
        <f>N38+X38-'[1]связь с ИТОГ ДЕНЬГИ 2024'!Q38</f>
        <v>10970140.280000001</v>
      </c>
    </row>
    <row r="39" spans="2:28" ht="15.6">
      <c r="B39" s="8" t="s">
        <v>38</v>
      </c>
      <c r="C39" s="11">
        <v>1874</v>
      </c>
      <c r="D39" s="11">
        <v>23926</v>
      </c>
      <c r="E39" s="11">
        <v>25800</v>
      </c>
      <c r="F39" s="11">
        <v>4422.8334445381761</v>
      </c>
      <c r="G39" s="11">
        <v>54797.166555461823</v>
      </c>
      <c r="H39" s="11">
        <v>59220</v>
      </c>
      <c r="I39" s="11">
        <v>623.81827462991316</v>
      </c>
      <c r="J39" s="11">
        <v>24316.181725370086</v>
      </c>
      <c r="K39" s="11">
        <v>24940</v>
      </c>
      <c r="L39" s="11">
        <v>2580092.23</v>
      </c>
      <c r="M39" s="11">
        <v>35610904.490000002</v>
      </c>
      <c r="N39" s="11">
        <v>38190996.719999999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Z39" s="12">
        <f>E39+R39-'[1]связь с ИТОГ ДЕНЬГИ 2024'!M39</f>
        <v>0</v>
      </c>
      <c r="AA39" s="12">
        <f>H39+U39-'[1]связь с ИТОГ ДЕНЬГИ 2024'!L39</f>
        <v>0</v>
      </c>
      <c r="AB39" s="13">
        <f>N39+X39-'[1]связь с ИТОГ ДЕНЬГИ 2024'!Q39</f>
        <v>3516309.3400000036</v>
      </c>
    </row>
    <row r="40" spans="2:28" ht="15.6">
      <c r="B40" s="8" t="s">
        <v>39</v>
      </c>
      <c r="C40" s="11">
        <v>13372</v>
      </c>
      <c r="D40" s="11">
        <v>6628</v>
      </c>
      <c r="E40" s="11">
        <v>20000</v>
      </c>
      <c r="F40" s="11">
        <v>32058.921814415768</v>
      </c>
      <c r="G40" s="11">
        <v>15941.078185584232</v>
      </c>
      <c r="H40" s="11">
        <v>48000</v>
      </c>
      <c r="I40" s="11">
        <v>12010.336656441717</v>
      </c>
      <c r="J40" s="11">
        <v>5410.6633435582826</v>
      </c>
      <c r="K40" s="11">
        <v>17421</v>
      </c>
      <c r="L40" s="11">
        <v>16640406.9</v>
      </c>
      <c r="M40" s="11">
        <v>10994705.609999999</v>
      </c>
      <c r="N40" s="11">
        <v>27635112.509999998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Z40" s="12">
        <f>E40+R40-'[1]связь с ИТОГ ДЕНЬГИ 2024'!M40</f>
        <v>0</v>
      </c>
      <c r="AA40" s="12">
        <f>H40+U40-'[1]связь с ИТОГ ДЕНЬГИ 2024'!L40</f>
        <v>0</v>
      </c>
      <c r="AB40" s="13">
        <f>N40+X40-'[1]связь с ИТОГ ДЕНЬГИ 2024'!Q40</f>
        <v>2832606.16</v>
      </c>
    </row>
    <row r="41" spans="2:28" ht="15.6">
      <c r="B41" s="8" t="s">
        <v>40</v>
      </c>
      <c r="C41" s="11">
        <v>11143</v>
      </c>
      <c r="D41" s="11">
        <v>6357</v>
      </c>
      <c r="E41" s="11">
        <v>17500</v>
      </c>
      <c r="F41" s="11">
        <v>30208.313079090669</v>
      </c>
      <c r="G41" s="11">
        <v>17041.686920909331</v>
      </c>
      <c r="H41" s="11">
        <v>47250</v>
      </c>
      <c r="I41" s="11">
        <v>9249.9587482219049</v>
      </c>
      <c r="J41" s="11">
        <v>7381.0412517780933</v>
      </c>
      <c r="K41" s="11">
        <v>16631</v>
      </c>
      <c r="L41" s="11">
        <v>18003969.18</v>
      </c>
      <c r="M41" s="11">
        <v>13542635.549999999</v>
      </c>
      <c r="N41" s="11">
        <v>31546604.729999997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Z41" s="12">
        <f>E41+R41-'[1]связь с ИТОГ ДЕНЬГИ 2024'!M41</f>
        <v>0</v>
      </c>
      <c r="AA41" s="12">
        <f>H41+U41-'[1]связь с ИТОГ ДЕНЬГИ 2024'!L41</f>
        <v>0</v>
      </c>
      <c r="AB41" s="13">
        <f>N41+X41-'[1]связь с ИТОГ ДЕНЬГИ 2024'!Q41</f>
        <v>7021001.2599999979</v>
      </c>
    </row>
    <row r="42" spans="2:28" ht="15.6">
      <c r="B42" s="8" t="s">
        <v>41</v>
      </c>
      <c r="C42" s="11">
        <v>364</v>
      </c>
      <c r="D42" s="11">
        <v>12136</v>
      </c>
      <c r="E42" s="11">
        <v>12500</v>
      </c>
      <c r="F42" s="11">
        <v>878.02319543015415</v>
      </c>
      <c r="G42" s="11">
        <v>28641.976804569847</v>
      </c>
      <c r="H42" s="11">
        <v>29520</v>
      </c>
      <c r="I42" s="11">
        <v>0</v>
      </c>
      <c r="J42" s="11">
        <v>5879</v>
      </c>
      <c r="K42" s="11">
        <v>5879</v>
      </c>
      <c r="L42" s="11">
        <v>691262.38</v>
      </c>
      <c r="M42" s="11">
        <v>23116726.379999999</v>
      </c>
      <c r="N42" s="11">
        <v>23807988.759999998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Z42" s="12">
        <f>E42+R42-'[1]связь с ИТОГ ДЕНЬГИ 2024'!M42</f>
        <v>0</v>
      </c>
      <c r="AA42" s="12">
        <f>H42+U42-'[1]связь с ИТОГ ДЕНЬГИ 2024'!L42</f>
        <v>0</v>
      </c>
      <c r="AB42" s="13">
        <f>N42+X42-'[1]связь с ИТОГ ДЕНЬГИ 2024'!Q42</f>
        <v>7314576.5399999991</v>
      </c>
    </row>
    <row r="43" spans="2:28" ht="15.6">
      <c r="B43" s="8" t="s">
        <v>42</v>
      </c>
      <c r="C43" s="11">
        <v>2084</v>
      </c>
      <c r="D43" s="11">
        <v>21716</v>
      </c>
      <c r="E43" s="11">
        <v>23800</v>
      </c>
      <c r="F43" s="11">
        <v>5601.4182697862507</v>
      </c>
      <c r="G43" s="11">
        <v>58658.581730213751</v>
      </c>
      <c r="H43" s="11">
        <v>64260</v>
      </c>
      <c r="I43" s="11">
        <v>895.61111111111109</v>
      </c>
      <c r="J43" s="11">
        <v>5684.3888888888887</v>
      </c>
      <c r="K43" s="11">
        <v>6580</v>
      </c>
      <c r="L43" s="11">
        <v>3148879.61</v>
      </c>
      <c r="M43" s="11">
        <v>29975549.879999999</v>
      </c>
      <c r="N43" s="11">
        <v>33124429.489999998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Z43" s="12">
        <f>E43+R43-'[1]связь с ИТОГ ДЕНЬГИ 2024'!M43</f>
        <v>0</v>
      </c>
      <c r="AA43" s="12">
        <f>H43+U43-'[1]связь с ИТОГ ДЕНЬГИ 2024'!L43</f>
        <v>0</v>
      </c>
      <c r="AB43" s="13">
        <f>N43+X43-'[1]связь с ИТОГ ДЕНЬГИ 2024'!Q43</f>
        <v>769690.03000000119</v>
      </c>
    </row>
    <row r="44" spans="2:28" ht="15.6">
      <c r="B44" s="8" t="s">
        <v>43</v>
      </c>
      <c r="C44" s="11">
        <v>918</v>
      </c>
      <c r="D44" s="11">
        <v>7282</v>
      </c>
      <c r="E44" s="11">
        <v>8200</v>
      </c>
      <c r="F44" s="11">
        <v>2421.8454326923074</v>
      </c>
      <c r="G44" s="11">
        <v>18898.154567307691</v>
      </c>
      <c r="H44" s="11">
        <v>21320</v>
      </c>
      <c r="I44" s="11">
        <v>97</v>
      </c>
      <c r="J44" s="11">
        <v>4947</v>
      </c>
      <c r="K44" s="11">
        <v>5044</v>
      </c>
      <c r="L44" s="11">
        <v>2101036.85</v>
      </c>
      <c r="M44" s="11">
        <v>11313198.219999999</v>
      </c>
      <c r="N44" s="11">
        <v>13414235.069999998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Z44" s="12">
        <f>E44+R44-'[1]связь с ИТОГ ДЕНЬГИ 2024'!M44</f>
        <v>0</v>
      </c>
      <c r="AA44" s="12">
        <f>H44+U44-'[1]связь с ИТОГ ДЕНЬГИ 2024'!L44</f>
        <v>0</v>
      </c>
      <c r="AB44" s="13">
        <f>N44+X44-'[1]связь с ИТОГ ДЕНЬГИ 2024'!Q44</f>
        <v>1296944.6099999957</v>
      </c>
    </row>
    <row r="45" spans="2:28" ht="15.6">
      <c r="B45" s="8" t="s">
        <v>44</v>
      </c>
      <c r="C45" s="11">
        <v>526</v>
      </c>
      <c r="D45" s="11">
        <v>23074</v>
      </c>
      <c r="E45" s="11">
        <v>23600</v>
      </c>
      <c r="F45" s="11">
        <v>1350.4565953168628</v>
      </c>
      <c r="G45" s="11">
        <v>59065.543404683136</v>
      </c>
      <c r="H45" s="11">
        <v>60416</v>
      </c>
      <c r="I45" s="11">
        <v>598.51883148237562</v>
      </c>
      <c r="J45" s="11">
        <v>27896.481168517625</v>
      </c>
      <c r="K45" s="11">
        <v>28495</v>
      </c>
      <c r="L45" s="11">
        <v>1515247.6300000001</v>
      </c>
      <c r="M45" s="11">
        <v>32635207.350000001</v>
      </c>
      <c r="N45" s="11">
        <v>34150454.980000004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Z45" s="12">
        <f>E45+R45-'[1]связь с ИТОГ ДЕНЬГИ 2024'!M45</f>
        <v>0</v>
      </c>
      <c r="AA45" s="12">
        <f>H45+U45-'[1]связь с ИТОГ ДЕНЬГИ 2024'!L45</f>
        <v>0</v>
      </c>
      <c r="AB45" s="13">
        <f>N45+X45-'[1]связь с ИТОГ ДЕНЬГИ 2024'!Q45</f>
        <v>4810372.4100000039</v>
      </c>
    </row>
    <row r="46" spans="2:28" ht="15.6">
      <c r="B46" s="8" t="s">
        <v>45</v>
      </c>
      <c r="C46" s="11">
        <v>4069</v>
      </c>
      <c r="D46" s="11">
        <v>1931</v>
      </c>
      <c r="E46" s="11">
        <v>6000</v>
      </c>
      <c r="F46" s="11">
        <v>11030.97728357698</v>
      </c>
      <c r="G46" s="11">
        <v>5169.0227164230182</v>
      </c>
      <c r="H46" s="11">
        <v>16199.999999999998</v>
      </c>
      <c r="I46" s="11">
        <v>5605.7800511508949</v>
      </c>
      <c r="J46" s="11">
        <v>3414.2199488491046</v>
      </c>
      <c r="K46" s="11">
        <v>9020</v>
      </c>
      <c r="L46" s="11">
        <v>8750997.4299999997</v>
      </c>
      <c r="M46" s="11">
        <v>5033018.59</v>
      </c>
      <c r="N46" s="11">
        <v>13784016.02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Z46" s="12">
        <f>E46+R46-'[1]связь с ИТОГ ДЕНЬГИ 2024'!M46</f>
        <v>0</v>
      </c>
      <c r="AA46" s="12">
        <f>H46+U46-'[1]связь с ИТОГ ДЕНЬГИ 2024'!L46</f>
        <v>0</v>
      </c>
      <c r="AB46" s="13">
        <f>N46+X46-'[1]связь с ИТОГ ДЕНЬГИ 2024'!Q46</f>
        <v>5872461.7999999998</v>
      </c>
    </row>
    <row r="47" spans="2:28" ht="15.6">
      <c r="B47" s="8" t="s">
        <v>46</v>
      </c>
      <c r="C47" s="11">
        <v>77</v>
      </c>
      <c r="D47" s="11">
        <v>8023</v>
      </c>
      <c r="E47" s="11">
        <v>8100</v>
      </c>
      <c r="F47" s="11">
        <v>209.49487750556793</v>
      </c>
      <c r="G47" s="11">
        <v>20850.505122494433</v>
      </c>
      <c r="H47" s="11">
        <v>21060</v>
      </c>
      <c r="I47" s="11">
        <v>0</v>
      </c>
      <c r="J47" s="11">
        <v>9941</v>
      </c>
      <c r="K47" s="11">
        <v>9941</v>
      </c>
      <c r="L47" s="11">
        <v>362907.96</v>
      </c>
      <c r="M47" s="11">
        <v>17496086.240000002</v>
      </c>
      <c r="N47" s="11">
        <v>17858994.200000003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Z47" s="12">
        <f>E47+R47-'[1]связь с ИТОГ ДЕНЬГИ 2024'!M47</f>
        <v>0</v>
      </c>
      <c r="AA47" s="12">
        <f>H47+U47-'[1]связь с ИТОГ ДЕНЬГИ 2024'!L47</f>
        <v>0</v>
      </c>
      <c r="AB47" s="13">
        <f>N47+X47-'[1]связь с ИТОГ ДЕНЬГИ 2024'!Q47</f>
        <v>5247081.1600000039</v>
      </c>
    </row>
    <row r="48" spans="2:28" ht="15.6">
      <c r="B48" s="8" t="s">
        <v>47</v>
      </c>
      <c r="C48" s="11">
        <v>18147</v>
      </c>
      <c r="D48" s="11">
        <v>12553</v>
      </c>
      <c r="E48" s="11">
        <v>30700</v>
      </c>
      <c r="F48" s="11">
        <v>47748.901728738827</v>
      </c>
      <c r="G48" s="11">
        <v>32955.09827126118</v>
      </c>
      <c r="H48" s="11">
        <v>80704</v>
      </c>
      <c r="I48" s="11">
        <v>17955.20591039085</v>
      </c>
      <c r="J48" s="11">
        <v>13202.794089609153</v>
      </c>
      <c r="K48" s="11">
        <v>31158.000000000004</v>
      </c>
      <c r="L48" s="11">
        <v>26184285.370000001</v>
      </c>
      <c r="M48" s="11">
        <v>20846243.68</v>
      </c>
      <c r="N48" s="11">
        <v>47030529.049999997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Z48" s="12">
        <f>E48+R48-'[1]связь с ИТОГ ДЕНЬГИ 2024'!M48</f>
        <v>0</v>
      </c>
      <c r="AA48" s="12">
        <f>H48+U48-'[1]связь с ИТОГ ДЕНЬГИ 2024'!L48</f>
        <v>0</v>
      </c>
      <c r="AB48" s="13">
        <f>N48+X48-'[1]связь с ИТОГ ДЕНЬГИ 2024'!Q48</f>
        <v>5806284.7800000012</v>
      </c>
    </row>
    <row r="49" spans="2:28" ht="15.6">
      <c r="B49" s="8" t="s">
        <v>48</v>
      </c>
      <c r="C49" s="11">
        <v>28070</v>
      </c>
      <c r="D49" s="11">
        <v>104930</v>
      </c>
      <c r="E49" s="11">
        <v>133000</v>
      </c>
      <c r="F49" s="11">
        <v>75076.974919158238</v>
      </c>
      <c r="G49" s="11">
        <v>277373.02508084173</v>
      </c>
      <c r="H49" s="11">
        <v>352450</v>
      </c>
      <c r="I49" s="11">
        <v>25786.602054447463</v>
      </c>
      <c r="J49" s="11">
        <v>126789.39794555256</v>
      </c>
      <c r="K49" s="11">
        <v>152576.00000000003</v>
      </c>
      <c r="L49" s="11">
        <v>34643258.560000002</v>
      </c>
      <c r="M49" s="11">
        <v>154223635.88999999</v>
      </c>
      <c r="N49" s="11">
        <v>188866894.44999999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Z49" s="12">
        <f>E49+R49-'[1]связь с ИТОГ ДЕНЬГИ 2024'!M49</f>
        <v>0</v>
      </c>
      <c r="AA49" s="12">
        <f>H49+U49-'[1]связь с ИТОГ ДЕНЬГИ 2024'!L49</f>
        <v>0</v>
      </c>
      <c r="AB49" s="13">
        <f>N49+X49-'[1]связь с ИТОГ ДЕНЬГИ 2024'!Q49</f>
        <v>23968855.949999988</v>
      </c>
    </row>
    <row r="50" spans="2:28" ht="15.6">
      <c r="B50" s="8" t="s">
        <v>49</v>
      </c>
      <c r="C50" s="11">
        <v>5476</v>
      </c>
      <c r="D50" s="11">
        <v>11524</v>
      </c>
      <c r="E50" s="11">
        <v>17000</v>
      </c>
      <c r="F50" s="11">
        <v>14287.787848032989</v>
      </c>
      <c r="G50" s="11">
        <v>29912.212151967011</v>
      </c>
      <c r="H50" s="11">
        <v>44200</v>
      </c>
      <c r="I50" s="11">
        <v>8744.6671438797421</v>
      </c>
      <c r="J50" s="11">
        <v>19665.332856120258</v>
      </c>
      <c r="K50" s="11">
        <v>28410</v>
      </c>
      <c r="L50" s="11">
        <v>7486376.2400000002</v>
      </c>
      <c r="M50" s="11">
        <v>14924967.23</v>
      </c>
      <c r="N50" s="11">
        <v>22411343.469999999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Z50" s="12">
        <f>E50+R50-'[1]связь с ИТОГ ДЕНЬГИ 2024'!M50</f>
        <v>0</v>
      </c>
      <c r="AA50" s="12">
        <f>H50+U50-'[1]связь с ИТОГ ДЕНЬГИ 2024'!L50</f>
        <v>0</v>
      </c>
      <c r="AB50" s="13">
        <f>N50+X50-'[1]связь с ИТОГ ДЕНЬГИ 2024'!Q50</f>
        <v>2707738.0700000003</v>
      </c>
    </row>
    <row r="51" spans="2:28" ht="15.6">
      <c r="B51" s="8" t="s">
        <v>50</v>
      </c>
      <c r="C51" s="11">
        <v>8991</v>
      </c>
      <c r="D51" s="11">
        <v>79309</v>
      </c>
      <c r="E51" s="11">
        <v>88300</v>
      </c>
      <c r="F51" s="11">
        <v>24522.326276541196</v>
      </c>
      <c r="G51" s="11">
        <v>214321.67372345881</v>
      </c>
      <c r="H51" s="11">
        <v>238844</v>
      </c>
      <c r="I51" s="11">
        <v>7071.3214107469639</v>
      </c>
      <c r="J51" s="11">
        <v>83462.678589253046</v>
      </c>
      <c r="K51" s="11">
        <v>90534.000000000015</v>
      </c>
      <c r="L51" s="11">
        <v>12434214.699999999</v>
      </c>
      <c r="M51" s="11">
        <v>119235512.57000001</v>
      </c>
      <c r="N51" s="11">
        <v>131669727.27000001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Z51" s="12">
        <f>E51+R51-'[1]связь с ИТОГ ДЕНЬГИ 2024'!M51</f>
        <v>0</v>
      </c>
      <c r="AA51" s="12">
        <f>H51+U51-'[1]связь с ИТОГ ДЕНЬГИ 2024'!L51</f>
        <v>0</v>
      </c>
      <c r="AB51" s="13">
        <f>N51+X51-'[1]связь с ИТОГ ДЕНЬГИ 2024'!Q51</f>
        <v>20753387.400000006</v>
      </c>
    </row>
    <row r="52" spans="2:28" ht="15.6">
      <c r="B52" s="8" t="s">
        <v>51</v>
      </c>
      <c r="C52" s="11">
        <v>10178</v>
      </c>
      <c r="D52" s="11">
        <v>16122</v>
      </c>
      <c r="E52" s="11">
        <v>26300</v>
      </c>
      <c r="F52" s="11">
        <v>26341.130796444089</v>
      </c>
      <c r="G52" s="11">
        <v>42038.869203555907</v>
      </c>
      <c r="H52" s="11">
        <v>68380</v>
      </c>
      <c r="I52" s="11">
        <v>6321</v>
      </c>
      <c r="J52" s="11">
        <v>6536</v>
      </c>
      <c r="K52" s="11">
        <v>12857</v>
      </c>
      <c r="L52" s="11">
        <v>12537806.439999999</v>
      </c>
      <c r="M52" s="11">
        <v>21285528.890000001</v>
      </c>
      <c r="N52" s="11">
        <v>33823335.329999998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Z52" s="12">
        <f>E52+R52-'[1]связь с ИТОГ ДЕНЬГИ 2024'!M52</f>
        <v>0</v>
      </c>
      <c r="AA52" s="12">
        <f>H52+U52-'[1]связь с ИТОГ ДЕНЬГИ 2024'!L52</f>
        <v>0</v>
      </c>
      <c r="AB52" s="13">
        <f>N52+X52-'[1]связь с ИТОГ ДЕНЬГИ 2024'!Q52</f>
        <v>1531468.0899999999</v>
      </c>
    </row>
    <row r="53" spans="2:28" ht="15.6">
      <c r="B53" s="8" t="s">
        <v>52</v>
      </c>
      <c r="C53" s="11">
        <v>1035</v>
      </c>
      <c r="D53" s="11">
        <v>13165</v>
      </c>
      <c r="E53" s="11">
        <v>14200</v>
      </c>
      <c r="F53" s="11">
        <v>2894.1625281138681</v>
      </c>
      <c r="G53" s="11">
        <v>37095.837471886131</v>
      </c>
      <c r="H53" s="11">
        <v>39990</v>
      </c>
      <c r="I53" s="11">
        <v>1089.2532981530344</v>
      </c>
      <c r="J53" s="11">
        <v>10876.746701846967</v>
      </c>
      <c r="K53" s="11">
        <v>11966.000000000002</v>
      </c>
      <c r="L53" s="11">
        <v>2089639.8053562006</v>
      </c>
      <c r="M53" s="11">
        <v>22675584.464643799</v>
      </c>
      <c r="N53" s="11">
        <v>24765224.27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Z53" s="12">
        <f>E53+R53-'[1]связь с ИТОГ ДЕНЬГИ 2024'!M53</f>
        <v>0</v>
      </c>
      <c r="AA53" s="12">
        <f>H53+U53-'[1]связь с ИТОГ ДЕНЬГИ 2024'!L53</f>
        <v>0</v>
      </c>
      <c r="AB53" s="13">
        <f>N53+X53-'[1]связь с ИТОГ ДЕНЬГИ 2024'!Q53</f>
        <v>5256510.1500000022</v>
      </c>
    </row>
    <row r="54" spans="2:28" ht="15.6">
      <c r="B54" s="8" t="s">
        <v>53</v>
      </c>
      <c r="C54" s="11">
        <v>7802</v>
      </c>
      <c r="D54" s="11">
        <v>3198</v>
      </c>
      <c r="E54" s="11">
        <v>11000</v>
      </c>
      <c r="F54" s="11">
        <v>20048.930802431121</v>
      </c>
      <c r="G54" s="11">
        <v>7891.0691975688796</v>
      </c>
      <c r="H54" s="11">
        <v>27940</v>
      </c>
      <c r="I54" s="11">
        <v>3558.4186046511627</v>
      </c>
      <c r="J54" s="11">
        <v>4527.5813953488368</v>
      </c>
      <c r="K54" s="11">
        <v>8086</v>
      </c>
      <c r="L54" s="11">
        <v>11172459.989999998</v>
      </c>
      <c r="M54" s="11">
        <v>5485074.4799999995</v>
      </c>
      <c r="N54" s="11">
        <v>16657534.469999999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Z54" s="12">
        <f>E54+R54-'[1]связь с ИТОГ ДЕНЬГИ 2024'!M54</f>
        <v>0</v>
      </c>
      <c r="AA54" s="12">
        <f>H54+U54-'[1]связь с ИТОГ ДЕНЬГИ 2024'!L54</f>
        <v>0</v>
      </c>
      <c r="AB54" s="13">
        <f>N54+X54-'[1]связь с ИТОГ ДЕНЬГИ 2024'!Q54</f>
        <v>2649029.6899999995</v>
      </c>
    </row>
    <row r="55" spans="2:28" ht="15.6">
      <c r="B55" s="8" t="s">
        <v>54</v>
      </c>
      <c r="C55" s="11">
        <v>41803</v>
      </c>
      <c r="D55" s="11">
        <v>55507</v>
      </c>
      <c r="E55" s="11">
        <v>97310</v>
      </c>
      <c r="F55" s="11">
        <v>93212.831706044351</v>
      </c>
      <c r="G55" s="11">
        <v>123596.16829395565</v>
      </c>
      <c r="H55" s="11">
        <v>216809</v>
      </c>
      <c r="I55" s="11">
        <v>3951.9999999999995</v>
      </c>
      <c r="J55" s="11">
        <v>6916</v>
      </c>
      <c r="K55" s="11">
        <v>10868</v>
      </c>
      <c r="L55" s="11">
        <v>55264505.799999997</v>
      </c>
      <c r="M55" s="11">
        <v>71921036.140000001</v>
      </c>
      <c r="N55" s="11">
        <v>127185541.94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Z55" s="12">
        <f>E55+R55-'[1]связь с ИТОГ ДЕНЬГИ 2024'!M55</f>
        <v>0</v>
      </c>
      <c r="AA55" s="12">
        <f>H55+U55-'[1]связь с ИТОГ ДЕНЬГИ 2024'!L55</f>
        <v>0</v>
      </c>
      <c r="AB55" s="13">
        <f>N55+X55-'[1]связь с ИТОГ ДЕНЬГИ 2024'!Q55</f>
        <v>7564655.5200000107</v>
      </c>
    </row>
    <row r="56" spans="2:28" ht="15.6">
      <c r="B56" s="8" t="s">
        <v>55</v>
      </c>
      <c r="C56" s="11">
        <v>1382</v>
      </c>
      <c r="D56" s="11">
        <v>21618</v>
      </c>
      <c r="E56" s="11">
        <v>23000</v>
      </c>
      <c r="F56" s="11">
        <v>3627.8698742639754</v>
      </c>
      <c r="G56" s="11">
        <v>57535.130125736025</v>
      </c>
      <c r="H56" s="11">
        <v>61163</v>
      </c>
      <c r="I56" s="11">
        <v>1908.8366422849183</v>
      </c>
      <c r="J56" s="11">
        <v>21021.163357715086</v>
      </c>
      <c r="K56" s="11">
        <v>22930.000000000004</v>
      </c>
      <c r="L56" s="11">
        <v>2687897.12</v>
      </c>
      <c r="M56" s="11">
        <v>29013419.66</v>
      </c>
      <c r="N56" s="11">
        <v>31701316.780000001</v>
      </c>
      <c r="P56" s="11">
        <v>11</v>
      </c>
      <c r="Q56" s="11">
        <v>174</v>
      </c>
      <c r="R56" s="11">
        <v>185</v>
      </c>
      <c r="S56" s="11">
        <v>132</v>
      </c>
      <c r="T56" s="11">
        <v>2088</v>
      </c>
      <c r="U56" s="11">
        <v>2220</v>
      </c>
      <c r="V56" s="11">
        <v>233575.57</v>
      </c>
      <c r="W56" s="11">
        <v>4091414.28</v>
      </c>
      <c r="X56" s="11">
        <v>4324989.8499999996</v>
      </c>
      <c r="Z56" s="12">
        <f>E56+R56-'[1]связь с ИТОГ ДЕНЬГИ 2024'!M56</f>
        <v>0</v>
      </c>
      <c r="AA56" s="12">
        <f>H56+U56-'[1]связь с ИТОГ ДЕНЬГИ 2024'!L56</f>
        <v>0</v>
      </c>
      <c r="AB56" s="13">
        <f>N56+X56-'[1]связь с ИТОГ ДЕНЬГИ 2024'!Q56</f>
        <v>-116915.83999999613</v>
      </c>
    </row>
    <row r="57" spans="2:28" ht="15.6">
      <c r="B57" s="8" t="s">
        <v>56</v>
      </c>
      <c r="C57" s="11">
        <v>11940</v>
      </c>
      <c r="D57" s="11">
        <v>6760</v>
      </c>
      <c r="E57" s="11">
        <v>18700</v>
      </c>
      <c r="F57" s="11">
        <v>31313.057370786471</v>
      </c>
      <c r="G57" s="11">
        <v>17738.942629213532</v>
      </c>
      <c r="H57" s="11">
        <v>49052</v>
      </c>
      <c r="I57" s="11">
        <v>8516.2621259029929</v>
      </c>
      <c r="J57" s="11">
        <v>4729.7378740970071</v>
      </c>
      <c r="K57" s="11">
        <v>13246</v>
      </c>
      <c r="L57" s="11">
        <v>11196571.609999999</v>
      </c>
      <c r="M57" s="11">
        <v>7352797.9799999995</v>
      </c>
      <c r="N57" s="11">
        <v>18549369.59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Z57" s="12">
        <f>E57+R57-'[1]связь с ИТОГ ДЕНЬГИ 2024'!M57</f>
        <v>0</v>
      </c>
      <c r="AA57" s="12">
        <f>H57+U57-'[1]связь с ИТОГ ДЕНЬГИ 2024'!L57</f>
        <v>0</v>
      </c>
      <c r="AB57" s="13">
        <f>N57+X57-'[1]связь с ИТОГ ДЕНЬГИ 2024'!Q57</f>
        <v>-7243205.2800000012</v>
      </c>
    </row>
    <row r="58" spans="2:28" ht="15.6">
      <c r="B58" s="8" t="s">
        <v>57</v>
      </c>
      <c r="C58" s="11">
        <v>5142</v>
      </c>
      <c r="D58" s="11">
        <v>2938</v>
      </c>
      <c r="E58" s="11">
        <v>8080</v>
      </c>
      <c r="F58" s="11">
        <v>13973.844987606175</v>
      </c>
      <c r="G58" s="11">
        <v>7842.1550123938259</v>
      </c>
      <c r="H58" s="11">
        <v>21816</v>
      </c>
      <c r="I58" s="11">
        <v>5321.8933717579248</v>
      </c>
      <c r="J58" s="11">
        <v>4234.1066282420743</v>
      </c>
      <c r="K58" s="11">
        <v>9556</v>
      </c>
      <c r="L58" s="11">
        <v>7462723.4199999999</v>
      </c>
      <c r="M58" s="11">
        <v>6305322.1200000001</v>
      </c>
      <c r="N58" s="11">
        <v>13768045.539999999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Z58" s="12">
        <f>E58+R58-'[1]связь с ИТОГ ДЕНЬГИ 2024'!M58</f>
        <v>0</v>
      </c>
      <c r="AA58" s="12">
        <f>H58+U58-'[1]связь с ИТОГ ДЕНЬГИ 2024'!L58</f>
        <v>0</v>
      </c>
      <c r="AB58" s="13">
        <f>N58+X58-'[1]связь с ИТОГ ДЕНЬГИ 2024'!Q58</f>
        <v>4474760.0299999993</v>
      </c>
    </row>
    <row r="59" spans="2:28" ht="15.6">
      <c r="B59" s="8" t="s">
        <v>58</v>
      </c>
      <c r="C59" s="11">
        <v>12651</v>
      </c>
      <c r="D59" s="11">
        <v>1349</v>
      </c>
      <c r="E59" s="11">
        <v>14000</v>
      </c>
      <c r="F59" s="11">
        <v>32777.215906318612</v>
      </c>
      <c r="G59" s="11">
        <v>3622.7840936813855</v>
      </c>
      <c r="H59" s="11">
        <v>36400</v>
      </c>
      <c r="I59" s="11">
        <v>12289</v>
      </c>
      <c r="J59" s="11">
        <v>0</v>
      </c>
      <c r="K59" s="11">
        <v>12289</v>
      </c>
      <c r="L59" s="11">
        <v>17020295.490000002</v>
      </c>
      <c r="M59" s="11">
        <v>3145757.04</v>
      </c>
      <c r="N59" s="11">
        <v>20166052.530000001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Z59" s="12">
        <f>E59+R59-'[1]связь с ИТОГ ДЕНЬГИ 2024'!M59</f>
        <v>0</v>
      </c>
      <c r="AA59" s="12">
        <f>H59+U59-'[1]связь с ИТОГ ДЕНЬГИ 2024'!L59</f>
        <v>0</v>
      </c>
      <c r="AB59" s="13">
        <f>N59+X59-'[1]связь с ИТОГ ДЕНЬГИ 2024'!Q59</f>
        <v>1862463.25</v>
      </c>
    </row>
    <row r="60" spans="2:28" ht="15.6">
      <c r="B60" s="8" t="s">
        <v>59</v>
      </c>
      <c r="C60" s="11">
        <v>4412</v>
      </c>
      <c r="D60" s="11">
        <v>9188</v>
      </c>
      <c r="E60" s="11">
        <v>13600</v>
      </c>
      <c r="F60" s="11">
        <v>11485.378295303735</v>
      </c>
      <c r="G60" s="11">
        <v>23929.621704696263</v>
      </c>
      <c r="H60" s="11">
        <v>35415</v>
      </c>
      <c r="I60" s="11">
        <v>2513.1063829787231</v>
      </c>
      <c r="J60" s="11">
        <v>5136.8936170212764</v>
      </c>
      <c r="K60" s="11">
        <v>7650</v>
      </c>
      <c r="L60" s="11">
        <v>9523413.2400000002</v>
      </c>
      <c r="M60" s="11">
        <v>17634649.75</v>
      </c>
      <c r="N60" s="11">
        <v>27158062.990000002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Z60" s="12">
        <f>E60+R60-'[1]связь с ИТОГ ДЕНЬГИ 2024'!M60</f>
        <v>0</v>
      </c>
      <c r="AA60" s="12">
        <f>H60+U60-'[1]связь с ИТОГ ДЕНЬГИ 2024'!L60</f>
        <v>0</v>
      </c>
      <c r="AB60" s="13">
        <f>N60+X60-'[1]связь с ИТОГ ДЕНЬГИ 2024'!Q60</f>
        <v>9363808.6100000031</v>
      </c>
    </row>
    <row r="61" spans="2:28" ht="15.6">
      <c r="B61" s="8" t="s">
        <v>60</v>
      </c>
      <c r="C61" s="11">
        <v>7580</v>
      </c>
      <c r="D61" s="11">
        <v>5423</v>
      </c>
      <c r="E61" s="11">
        <v>13003</v>
      </c>
      <c r="F61" s="11">
        <v>20563.901067058508</v>
      </c>
      <c r="G61" s="11">
        <v>14224.09893294149</v>
      </c>
      <c r="H61" s="11">
        <v>34788</v>
      </c>
      <c r="I61" s="11">
        <v>3408.6542655548433</v>
      </c>
      <c r="J61" s="11">
        <v>5849.3457344451572</v>
      </c>
      <c r="K61" s="11">
        <v>9258</v>
      </c>
      <c r="L61" s="11">
        <v>10287950.619999999</v>
      </c>
      <c r="M61" s="11">
        <v>9767309.9400000013</v>
      </c>
      <c r="N61" s="11">
        <v>20055260.560000002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Z61" s="12">
        <f>E61+R61-'[1]связь с ИТОГ ДЕНЬГИ 2024'!M61</f>
        <v>0</v>
      </c>
      <c r="AA61" s="12">
        <f>H61+U61-'[1]связь с ИТОГ ДЕНЬГИ 2024'!L61</f>
        <v>0</v>
      </c>
      <c r="AB61" s="13">
        <f>N61+X61-'[1]связь с ИТОГ ДЕНЬГИ 2024'!Q61</f>
        <v>2213002.9069500044</v>
      </c>
    </row>
    <row r="62" spans="2:28">
      <c r="B62" s="14" t="s">
        <v>61</v>
      </c>
      <c r="C62" s="11">
        <v>206624</v>
      </c>
      <c r="D62" s="11">
        <v>474569</v>
      </c>
      <c r="E62" s="11">
        <v>681193</v>
      </c>
      <c r="F62" s="11">
        <v>523980.56217032595</v>
      </c>
      <c r="G62" s="11">
        <v>1219966.437829674</v>
      </c>
      <c r="H62" s="11">
        <v>1743947</v>
      </c>
      <c r="I62" s="11">
        <v>154775.30290426439</v>
      </c>
      <c r="J62" s="11">
        <v>418414.69709573558</v>
      </c>
      <c r="K62" s="11">
        <v>573190</v>
      </c>
      <c r="L62" s="11">
        <v>286551806.29535621</v>
      </c>
      <c r="M62" s="11">
        <v>719542923.36464393</v>
      </c>
      <c r="N62" s="11">
        <v>1006094729.6600001</v>
      </c>
      <c r="P62" s="11">
        <v>11</v>
      </c>
      <c r="Q62" s="11">
        <v>174</v>
      </c>
      <c r="R62" s="11">
        <v>185</v>
      </c>
      <c r="S62" s="11">
        <v>132</v>
      </c>
      <c r="T62" s="11">
        <v>2088</v>
      </c>
      <c r="U62" s="11">
        <v>2220</v>
      </c>
      <c r="V62" s="11">
        <v>233575.57</v>
      </c>
      <c r="W62" s="11">
        <v>4091414.28</v>
      </c>
      <c r="X62" s="11">
        <v>4324989.8499999996</v>
      </c>
      <c r="Z62" s="12">
        <f>E62+R62-'[1]связь с ИТОГ ДЕНЬГИ 2024'!M62</f>
        <v>0</v>
      </c>
      <c r="AA62" s="12">
        <f>H62+U62-'[1]связь с ИТОГ ДЕНЬГИ 2024'!L62</f>
        <v>0</v>
      </c>
      <c r="AB62" s="13">
        <f>N62+X62-'[1]связь с ИТОГ ДЕНЬГИ 2024'!Q62</f>
        <v>130443026.91695035</v>
      </c>
    </row>
    <row r="63" spans="2:28" ht="15.6">
      <c r="B63" s="8" t="s">
        <v>62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P63" s="11"/>
      <c r="Q63" s="11"/>
      <c r="R63" s="11"/>
      <c r="S63" s="11"/>
      <c r="T63" s="11"/>
      <c r="U63" s="11"/>
      <c r="V63" s="11"/>
      <c r="W63" s="11"/>
      <c r="X63" s="11"/>
      <c r="Z63" s="12">
        <f>E63+R63-'[1]связь с ИТОГ ДЕНЬГИ 2024'!M63</f>
        <v>0</v>
      </c>
      <c r="AA63" s="12">
        <f>H63+U63-'[1]связь с ИТОГ ДЕНЬГИ 2024'!L63</f>
        <v>0</v>
      </c>
      <c r="AB63" s="13">
        <f>N63+X63-'[1]связь с ИТОГ ДЕНЬГИ 2024'!Q63</f>
        <v>0</v>
      </c>
    </row>
    <row r="64" spans="2:28" ht="15.6">
      <c r="B64" s="17" t="s">
        <v>63</v>
      </c>
      <c r="C64" s="11">
        <v>3952</v>
      </c>
      <c r="D64" s="11">
        <v>7548</v>
      </c>
      <c r="E64" s="11">
        <v>11500</v>
      </c>
      <c r="F64" s="11">
        <v>10744.97252173913</v>
      </c>
      <c r="G64" s="11">
        <v>20522.027478260869</v>
      </c>
      <c r="H64" s="11">
        <v>31267</v>
      </c>
      <c r="I64" s="11">
        <v>0</v>
      </c>
      <c r="J64" s="11">
        <v>0</v>
      </c>
      <c r="K64" s="11">
        <v>0</v>
      </c>
      <c r="L64" s="11">
        <v>5089239.53</v>
      </c>
      <c r="M64" s="11">
        <v>9621759.2799999993</v>
      </c>
      <c r="N64" s="11">
        <v>14710998.809999999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Z64" s="12">
        <f>E64+R64-'[1]связь с ИТОГ ДЕНЬГИ 2024'!M64</f>
        <v>0</v>
      </c>
      <c r="AA64" s="12">
        <f>H64+U64-'[1]связь с ИТОГ ДЕНЬГИ 2024'!L64</f>
        <v>0</v>
      </c>
      <c r="AB64" s="13">
        <f>N64+X64-'[1]связь с ИТОГ ДЕНЬГИ 2024'!Q64</f>
        <v>7.0000000298023224E-2</v>
      </c>
    </row>
    <row r="65" spans="2:28" ht="15.6">
      <c r="B65" s="18" t="s">
        <v>64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P65" s="11">
        <v>7</v>
      </c>
      <c r="Q65" s="11">
        <v>15</v>
      </c>
      <c r="R65" s="11">
        <v>22</v>
      </c>
      <c r="S65" s="11">
        <v>84</v>
      </c>
      <c r="T65" s="11">
        <v>180</v>
      </c>
      <c r="U65" s="11">
        <v>264</v>
      </c>
      <c r="V65" s="11">
        <v>173604.54</v>
      </c>
      <c r="W65" s="11">
        <v>325177.81</v>
      </c>
      <c r="X65" s="11">
        <v>498782.35</v>
      </c>
      <c r="Z65" s="12">
        <f>E65+R65-'[1]связь с ИТОГ ДЕНЬГИ 2024'!M65</f>
        <v>0</v>
      </c>
      <c r="AA65" s="12">
        <f>H65+U65-'[1]связь с ИТОГ ДЕНЬГИ 2024'!L65</f>
        <v>0</v>
      </c>
      <c r="AB65" s="13">
        <f>N65+X65-'[1]связь с ИТОГ ДЕНЬГИ 2024'!Q65</f>
        <v>0</v>
      </c>
    </row>
    <row r="66" spans="2:28" ht="15.6" hidden="1">
      <c r="B66" s="18" t="s">
        <v>65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Z66" s="12">
        <f>E66+R66-'[1]связь с ИТОГ ДЕНЬГИ 2024'!M66</f>
        <v>0</v>
      </c>
      <c r="AA66" s="12">
        <f>H66+U66-'[1]связь с ИТОГ ДЕНЬГИ 2024'!L66</f>
        <v>0</v>
      </c>
      <c r="AB66" s="13">
        <f>N66+X66-'[1]связь с ИТОГ ДЕНЬГИ 2024'!Q66</f>
        <v>0</v>
      </c>
    </row>
    <row r="67" spans="2:28" ht="15.6" hidden="1">
      <c r="B67" s="18" t="s">
        <v>66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Z67" s="12">
        <f>E67+R67-'[1]связь с ИТОГ ДЕНЬГИ 2024'!M67</f>
        <v>0</v>
      </c>
      <c r="AA67" s="12">
        <f>H67+U67-'[1]связь с ИТОГ ДЕНЬГИ 2024'!L67</f>
        <v>0</v>
      </c>
      <c r="AB67" s="13">
        <f>N67+X67-'[1]связь с ИТОГ ДЕНЬГИ 2024'!Q67</f>
        <v>0</v>
      </c>
    </row>
    <row r="68" spans="2:28" ht="15.6" hidden="1">
      <c r="B68" s="18" t="s">
        <v>67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Z68" s="12">
        <f>E68+R68-'[1]связь с ИТОГ ДЕНЬГИ 2024'!M68</f>
        <v>0</v>
      </c>
      <c r="AA68" s="12">
        <f>H68+U68-'[1]связь с ИТОГ ДЕНЬГИ 2024'!L68</f>
        <v>0</v>
      </c>
      <c r="AB68" s="13">
        <f>N68+X68-'[1]связь с ИТОГ ДЕНЬГИ 2024'!Q68</f>
        <v>0</v>
      </c>
    </row>
    <row r="69" spans="2:28" ht="15.6" hidden="1">
      <c r="B69" s="10" t="s">
        <v>68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Z69" s="12">
        <f>E69+R69-'[1]связь с ИТОГ ДЕНЬГИ 2024'!M69</f>
        <v>0</v>
      </c>
      <c r="AA69" s="12">
        <f>H69+U69-'[1]связь с ИТОГ ДЕНЬГИ 2024'!L69</f>
        <v>0</v>
      </c>
      <c r="AB69" s="13">
        <f>N69+X69-'[1]связь с ИТОГ ДЕНЬГИ 2024'!Q69</f>
        <v>0</v>
      </c>
    </row>
    <row r="70" spans="2:28" ht="15.6" hidden="1">
      <c r="B70" s="10" t="s">
        <v>69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Z70" s="12">
        <f>E70+R70-'[1]связь с ИТОГ ДЕНЬГИ 2024'!M70</f>
        <v>0</v>
      </c>
      <c r="AA70" s="12">
        <f>H70+U70-'[1]связь с ИТОГ ДЕНЬГИ 2024'!L70</f>
        <v>0</v>
      </c>
      <c r="AB70" s="13">
        <f>N70+X70-'[1]связь с ИТОГ ДЕНЬГИ 2024'!Q70</f>
        <v>0</v>
      </c>
    </row>
    <row r="71" spans="2:28" ht="15.6" hidden="1">
      <c r="B71" s="10" t="s">
        <v>70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Z71" s="12">
        <f>E71+R71-'[1]связь с ИТОГ ДЕНЬГИ 2024'!M71</f>
        <v>0</v>
      </c>
      <c r="AA71" s="12">
        <f>H71+U71-'[1]связь с ИТОГ ДЕНЬГИ 2024'!L71</f>
        <v>0</v>
      </c>
      <c r="AB71" s="13">
        <f>N71+X71-'[1]связь с ИТОГ ДЕНЬГИ 2024'!Q71</f>
        <v>0</v>
      </c>
    </row>
    <row r="72" spans="2:28" ht="15.6" hidden="1">
      <c r="B72" s="18" t="s">
        <v>71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Z72" s="12">
        <f>E72+R72-'[1]связь с ИТОГ ДЕНЬГИ 2024'!M72</f>
        <v>0</v>
      </c>
      <c r="AA72" s="12">
        <f>H72+U72-'[1]связь с ИТОГ ДЕНЬГИ 2024'!L72</f>
        <v>0</v>
      </c>
      <c r="AB72" s="13">
        <f>N72+X72-'[1]связь с ИТОГ ДЕНЬГИ 2024'!Q72</f>
        <v>0</v>
      </c>
    </row>
    <row r="73" spans="2:28" ht="15.6" hidden="1">
      <c r="B73" s="10" t="s">
        <v>72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Z73" s="12">
        <f>E73+R73-'[1]связь с ИТОГ ДЕНЬГИ 2024'!M73</f>
        <v>0</v>
      </c>
      <c r="AA73" s="12">
        <f>H73+U73-'[1]связь с ИТОГ ДЕНЬГИ 2024'!L73</f>
        <v>0</v>
      </c>
      <c r="AB73" s="13">
        <f>N73+X73-'[1]связь с ИТОГ ДЕНЬГИ 2024'!Q73</f>
        <v>0</v>
      </c>
    </row>
    <row r="74" spans="2:28" ht="15.6" hidden="1">
      <c r="B74" s="10" t="s">
        <v>73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Z74" s="12">
        <f>E74+R74-'[1]связь с ИТОГ ДЕНЬГИ 2024'!M74</f>
        <v>0</v>
      </c>
      <c r="AA74" s="12">
        <f>H74+U74-'[1]связь с ИТОГ ДЕНЬГИ 2024'!L74</f>
        <v>0</v>
      </c>
      <c r="AB74" s="13">
        <f>N74+X74-'[1]связь с ИТОГ ДЕНЬГИ 2024'!Q74</f>
        <v>0</v>
      </c>
    </row>
    <row r="75" spans="2:28" ht="15.6" hidden="1">
      <c r="B75" s="10" t="s">
        <v>74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Z75" s="12">
        <f>E75+R75-'[1]связь с ИТОГ ДЕНЬГИ 2024'!M75</f>
        <v>0</v>
      </c>
      <c r="AA75" s="12">
        <f>H75+U75-'[1]связь с ИТОГ ДЕНЬГИ 2024'!L75</f>
        <v>0</v>
      </c>
      <c r="AB75" s="13">
        <f>N75+X75-'[1]связь с ИТОГ ДЕНЬГИ 2024'!Q75</f>
        <v>0</v>
      </c>
    </row>
    <row r="76" spans="2:28" ht="15.6" hidden="1">
      <c r="B76" s="10" t="s">
        <v>75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Z76" s="12">
        <f>E76+R76-'[1]связь с ИТОГ ДЕНЬГИ 2024'!M76</f>
        <v>0</v>
      </c>
      <c r="AA76" s="12">
        <f>H76+U76-'[1]связь с ИТОГ ДЕНЬГИ 2024'!L76</f>
        <v>0</v>
      </c>
      <c r="AB76" s="13">
        <f>N76+X76-'[1]связь с ИТОГ ДЕНЬГИ 2024'!Q76</f>
        <v>0</v>
      </c>
    </row>
    <row r="77" spans="2:28" ht="15.6" hidden="1">
      <c r="B77" s="10" t="s">
        <v>76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Z77" s="12">
        <f>E77+R77-'[1]связь с ИТОГ ДЕНЬГИ 2024'!M77</f>
        <v>0</v>
      </c>
      <c r="AA77" s="12">
        <f>H77+U77-'[1]связь с ИТОГ ДЕНЬГИ 2024'!L77</f>
        <v>0</v>
      </c>
      <c r="AB77" s="13">
        <f>N77+X77-'[1]связь с ИТОГ ДЕНЬГИ 2024'!Q77</f>
        <v>0</v>
      </c>
    </row>
    <row r="78" spans="2:28" ht="15.6" hidden="1">
      <c r="B78" s="10" t="s">
        <v>77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Z78" s="12">
        <f>E78+R78-'[1]связь с ИТОГ ДЕНЬГИ 2024'!M78</f>
        <v>0</v>
      </c>
      <c r="AA78" s="12">
        <f>H78+U78-'[1]связь с ИТОГ ДЕНЬГИ 2024'!L78</f>
        <v>0</v>
      </c>
      <c r="AB78" s="13">
        <f>N78+X78-'[1]связь с ИТОГ ДЕНЬГИ 2024'!Q78</f>
        <v>0</v>
      </c>
    </row>
    <row r="79" spans="2:28" ht="15.6" hidden="1">
      <c r="B79" s="10" t="s">
        <v>78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Z79" s="12">
        <f>E79+R79-'[1]связь с ИТОГ ДЕНЬГИ 2024'!M79</f>
        <v>0</v>
      </c>
      <c r="AA79" s="12">
        <f>H79+U79-'[1]связь с ИТОГ ДЕНЬГИ 2024'!L79</f>
        <v>0</v>
      </c>
      <c r="AB79" s="13">
        <f>N79+X79-'[1]связь с ИТОГ ДЕНЬГИ 2024'!Q79</f>
        <v>0</v>
      </c>
    </row>
    <row r="80" spans="2:28" ht="15.6" hidden="1">
      <c r="B80" s="19" t="s">
        <v>79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Z80" s="12">
        <f>E80+R80-'[1]связь с ИТОГ ДЕНЬГИ 2024'!M80</f>
        <v>0</v>
      </c>
      <c r="AA80" s="12">
        <f>H80+U80-'[1]связь с ИТОГ ДЕНЬГИ 2024'!L80</f>
        <v>0</v>
      </c>
      <c r="AB80" s="13">
        <f>N80+X80-'[1]связь с ИТОГ ДЕНЬГИ 2024'!Q80</f>
        <v>0</v>
      </c>
    </row>
    <row r="81" spans="2:28" ht="15.6" hidden="1">
      <c r="B81" s="19" t="s">
        <v>80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Z81" s="12">
        <f>E81+R81-'[1]связь с ИТОГ ДЕНЬГИ 2024'!M81</f>
        <v>0</v>
      </c>
      <c r="AA81" s="12">
        <f>H81+U81-'[1]связь с ИТОГ ДЕНЬГИ 2024'!L81</f>
        <v>0</v>
      </c>
      <c r="AB81" s="13">
        <f>N81+X81-'[1]связь с ИТОГ ДЕНЬГИ 2024'!Q81</f>
        <v>0</v>
      </c>
    </row>
    <row r="82" spans="2:28" ht="15.6" hidden="1">
      <c r="B82" s="19" t="s">
        <v>81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Z82" s="12">
        <f>E82+R82-'[1]связь с ИТОГ ДЕНЬГИ 2024'!M82</f>
        <v>0</v>
      </c>
      <c r="AA82" s="12">
        <f>H82+U82-'[1]связь с ИТОГ ДЕНЬГИ 2024'!L82</f>
        <v>0</v>
      </c>
      <c r="AB82" s="13">
        <f>N82+X82-'[1]связь с ИТОГ ДЕНЬГИ 2024'!Q82</f>
        <v>0</v>
      </c>
    </row>
    <row r="83" spans="2:28" ht="15.6" hidden="1">
      <c r="B83" s="20" t="s">
        <v>82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Z83" s="12">
        <f>E83+R83-'[1]связь с ИТОГ ДЕНЬГИ 2024'!M83</f>
        <v>0</v>
      </c>
      <c r="AA83" s="12">
        <f>H83+U83-'[1]связь с ИТОГ ДЕНЬГИ 2024'!L83</f>
        <v>0</v>
      </c>
      <c r="AB83" s="13">
        <f>N83+X83-'[1]связь с ИТОГ ДЕНЬГИ 2024'!Q83</f>
        <v>0</v>
      </c>
    </row>
    <row r="84" spans="2:28" ht="15.6" hidden="1">
      <c r="B84" s="20" t="s">
        <v>83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Z84" s="12">
        <f>E84+R84-'[1]связь с ИТОГ ДЕНЬГИ 2024'!M84</f>
        <v>0</v>
      </c>
      <c r="AA84" s="12">
        <f>H84+U84-'[1]связь с ИТОГ ДЕНЬГИ 2024'!L84</f>
        <v>0</v>
      </c>
      <c r="AB84" s="13">
        <f>N84+X84-'[1]связь с ИТОГ ДЕНЬГИ 2024'!Q84</f>
        <v>0</v>
      </c>
    </row>
    <row r="85" spans="2:28" ht="15.6" hidden="1">
      <c r="B85" s="20" t="s">
        <v>84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Z85" s="12">
        <f>E85+R85-'[1]связь с ИТОГ ДЕНЬГИ 2024'!M85</f>
        <v>0</v>
      </c>
      <c r="AA85" s="12">
        <f>H85+U85-'[1]связь с ИТОГ ДЕНЬГИ 2024'!L85</f>
        <v>0</v>
      </c>
      <c r="AB85" s="13">
        <f>N85+X85-'[1]связь с ИТОГ ДЕНЬГИ 2024'!Q85</f>
        <v>0</v>
      </c>
    </row>
    <row r="86" spans="2:28" ht="15.6" hidden="1">
      <c r="B86" s="20" t="s">
        <v>85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Z86" s="12">
        <f>E86+R86-'[1]связь с ИТОГ ДЕНЬГИ 2024'!M86</f>
        <v>0</v>
      </c>
      <c r="AA86" s="12">
        <f>H86+U86-'[1]связь с ИТОГ ДЕНЬГИ 2024'!L86</f>
        <v>0</v>
      </c>
      <c r="AB86" s="13">
        <f>N86+X86-'[1]связь с ИТОГ ДЕНЬГИ 2024'!Q86</f>
        <v>0</v>
      </c>
    </row>
    <row r="87" spans="2:28" ht="15.6" hidden="1">
      <c r="B87" s="20" t="s">
        <v>86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Z87" s="12">
        <f>E87+R87-'[1]связь с ИТОГ ДЕНЬГИ 2024'!M87</f>
        <v>0</v>
      </c>
      <c r="AA87" s="12">
        <f>H87+U87-'[1]связь с ИТОГ ДЕНЬГИ 2024'!L87</f>
        <v>0</v>
      </c>
      <c r="AB87" s="13">
        <f>N87+X87-'[1]связь с ИТОГ ДЕНЬГИ 2024'!Q87</f>
        <v>0</v>
      </c>
    </row>
    <row r="88" spans="2:28" ht="15.6" hidden="1">
      <c r="B88" s="20" t="s">
        <v>87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Z88" s="12">
        <f>E88+R88-'[1]связь с ИТОГ ДЕНЬГИ 2024'!M88</f>
        <v>0</v>
      </c>
      <c r="AA88" s="12">
        <f>H88+U88-'[1]связь с ИТОГ ДЕНЬГИ 2024'!L88</f>
        <v>0</v>
      </c>
      <c r="AB88" s="13">
        <f>N88+X88-'[1]связь с ИТОГ ДЕНЬГИ 2024'!Q88</f>
        <v>0</v>
      </c>
    </row>
    <row r="89" spans="2:28" ht="15.6" hidden="1">
      <c r="B89" s="20" t="s">
        <v>88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Z89" s="12">
        <f>E89+R89-'[1]связь с ИТОГ ДЕНЬГИ 2024'!M89</f>
        <v>0</v>
      </c>
      <c r="AA89" s="12">
        <f>H89+U89-'[1]связь с ИТОГ ДЕНЬГИ 2024'!L89</f>
        <v>0</v>
      </c>
      <c r="AB89" s="13">
        <f>N89+X89-'[1]связь с ИТОГ ДЕНЬГИ 2024'!Q89</f>
        <v>0</v>
      </c>
    </row>
    <row r="90" spans="2:28" ht="15.6" hidden="1">
      <c r="B90" s="20" t="s">
        <v>89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Z90" s="12">
        <f>E90+R90-'[1]связь с ИТОГ ДЕНЬГИ 2024'!M90</f>
        <v>0</v>
      </c>
      <c r="AA90" s="12">
        <f>H90+U90-'[1]связь с ИТОГ ДЕНЬГИ 2024'!L90</f>
        <v>0</v>
      </c>
      <c r="AB90" s="13">
        <f>N90+X90-'[1]связь с ИТОГ ДЕНЬГИ 2024'!Q90</f>
        <v>0</v>
      </c>
    </row>
    <row r="91" spans="2:28" ht="15.6" hidden="1">
      <c r="B91" s="20" t="s">
        <v>90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Z91" s="12">
        <f>E91+R91-'[1]связь с ИТОГ ДЕНЬГИ 2024'!M91</f>
        <v>0</v>
      </c>
      <c r="AA91" s="12">
        <f>H91+U91-'[1]связь с ИТОГ ДЕНЬГИ 2024'!L91</f>
        <v>0</v>
      </c>
      <c r="AB91" s="13">
        <f>N91+X91-'[1]связь с ИТОГ ДЕНЬГИ 2024'!Q91</f>
        <v>0</v>
      </c>
    </row>
    <row r="92" spans="2:28">
      <c r="B92" s="14" t="s">
        <v>91</v>
      </c>
      <c r="C92" s="11">
        <v>3952</v>
      </c>
      <c r="D92" s="11">
        <v>7548</v>
      </c>
      <c r="E92" s="11">
        <v>11500</v>
      </c>
      <c r="F92" s="11">
        <v>10744.97252173913</v>
      </c>
      <c r="G92" s="11">
        <v>20522.027478260869</v>
      </c>
      <c r="H92" s="11">
        <v>31267</v>
      </c>
      <c r="I92" s="11">
        <v>0</v>
      </c>
      <c r="J92" s="11">
        <v>0</v>
      </c>
      <c r="K92" s="11">
        <v>0</v>
      </c>
      <c r="L92" s="11">
        <v>5089239.53</v>
      </c>
      <c r="M92" s="11">
        <v>9621759.2799999993</v>
      </c>
      <c r="N92" s="11">
        <v>14710998.809999999</v>
      </c>
      <c r="P92" s="11">
        <v>7</v>
      </c>
      <c r="Q92" s="11">
        <v>15</v>
      </c>
      <c r="R92" s="11">
        <v>22</v>
      </c>
      <c r="S92" s="11">
        <v>84</v>
      </c>
      <c r="T92" s="11">
        <v>180</v>
      </c>
      <c r="U92" s="11">
        <v>264</v>
      </c>
      <c r="V92" s="11">
        <v>173604.54</v>
      </c>
      <c r="W92" s="11">
        <v>325177.81</v>
      </c>
      <c r="X92" s="11">
        <v>498782.35</v>
      </c>
      <c r="Z92" s="12">
        <f>E92+R92-'[1]связь с ИТОГ ДЕНЬГИ 2024'!M92</f>
        <v>0</v>
      </c>
      <c r="AA92" s="12">
        <f>H92+U92-'[1]связь с ИТОГ ДЕНЬГИ 2024'!L92</f>
        <v>0</v>
      </c>
      <c r="AB92" s="13">
        <f>N92+X92-'[1]связь с ИТОГ ДЕНЬГИ 2024'!Q92</f>
        <v>7.0000000298023224E-2</v>
      </c>
    </row>
    <row r="93" spans="2:28">
      <c r="B93" s="14" t="s">
        <v>92</v>
      </c>
      <c r="C93" s="11">
        <v>468714</v>
      </c>
      <c r="D93" s="11">
        <v>814009</v>
      </c>
      <c r="E93" s="11">
        <v>1282723</v>
      </c>
      <c r="F93" s="11">
        <v>1148793.1256800203</v>
      </c>
      <c r="G93" s="11">
        <v>2034061.8743199797</v>
      </c>
      <c r="H93" s="11">
        <v>3182855</v>
      </c>
      <c r="I93" s="11">
        <v>492268.34485616977</v>
      </c>
      <c r="J93" s="11">
        <v>785662.65514383023</v>
      </c>
      <c r="K93" s="11">
        <v>1277931</v>
      </c>
      <c r="L93" s="11">
        <v>603159324.63535619</v>
      </c>
      <c r="M93" s="11">
        <v>1137189016.704644</v>
      </c>
      <c r="N93" s="11">
        <v>1740348341.3400002</v>
      </c>
      <c r="P93" s="11">
        <v>1030</v>
      </c>
      <c r="Q93" s="11">
        <v>1220</v>
      </c>
      <c r="R93" s="11">
        <v>2250</v>
      </c>
      <c r="S93" s="11">
        <v>12360</v>
      </c>
      <c r="T93" s="11">
        <v>14640</v>
      </c>
      <c r="U93" s="11">
        <v>27000</v>
      </c>
      <c r="V93" s="11">
        <v>22020928.489999998</v>
      </c>
      <c r="W93" s="11">
        <v>26621596.509999998</v>
      </c>
      <c r="X93" s="11">
        <v>48642524.999999993</v>
      </c>
      <c r="Z93" s="12">
        <f>E93+R93-'[1]связь с ИТОГ ДЕНЬГИ 2024'!M93</f>
        <v>0</v>
      </c>
      <c r="AA93" s="12">
        <f>H93+U93-'[1]связь с ИТОГ ДЕНЬГИ 2024'!L93</f>
        <v>0</v>
      </c>
      <c r="AB93" s="13">
        <f>N93+X93-'[1]связь с ИТОГ ДЕНЬГИ 2024'!Q93</f>
        <v>14918624.196950197</v>
      </c>
    </row>
    <row r="94" spans="2:28" ht="15.6" hidden="1">
      <c r="B94" s="21"/>
      <c r="E94" s="22">
        <f>'[1]связь с ИТОГ ДЕНЬГИ 2024'!M93</f>
        <v>1284973</v>
      </c>
      <c r="H94" s="22">
        <f>'[1]связь с ИТОГ ДЕНЬГИ 2024'!L93</f>
        <v>3209855</v>
      </c>
      <c r="N94" s="22">
        <f>'[1]связь с ИТОГ ДЕНЬГИ 2024'!Q93</f>
        <v>1774072242.14305</v>
      </c>
      <c r="R94" s="22">
        <f>'[1]ОБЪЕМЫ ВСЕГО'!AE93</f>
        <v>2250</v>
      </c>
      <c r="X94" s="22">
        <f>'[1]ОБЪЕМЫ ВСЕГО'!AF93</f>
        <v>48642525</v>
      </c>
    </row>
    <row r="95" spans="2:28" hidden="1">
      <c r="E95" s="22">
        <f>E94-E93-R93</f>
        <v>0</v>
      </c>
      <c r="H95" s="22">
        <f>H94-H93-U93</f>
        <v>0</v>
      </c>
      <c r="N95" s="22">
        <f>N94-N93-X93</f>
        <v>-14918624.19695019</v>
      </c>
      <c r="R95" s="27">
        <f>R94-R93</f>
        <v>0</v>
      </c>
      <c r="X95" s="27">
        <f>X94-X93</f>
        <v>0</v>
      </c>
    </row>
    <row r="96" spans="2:28" hidden="1"/>
    <row r="97" hidden="1"/>
    <row r="98" hidden="1"/>
    <row r="99" hidden="1"/>
  </sheetData>
  <mergeCells count="1">
    <mergeCell ref="B2:B4"/>
  </mergeCells>
  <pageMargins left="0.11811023622047245" right="0.11811023622047245" top="0.74803149606299213" bottom="0.15748031496062992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9"/>
  <sheetViews>
    <sheetView topLeftCell="B1" zoomScale="80" zoomScaleNormal="80" workbookViewId="0">
      <selection activeCell="B20" sqref="A20:XFD20"/>
    </sheetView>
  </sheetViews>
  <sheetFormatPr defaultColWidth="9.109375" defaultRowHeight="14.4"/>
  <cols>
    <col min="1" max="1" width="0" style="1" hidden="1" customWidth="1"/>
    <col min="2" max="2" width="74.88671875" style="23" customWidth="1"/>
    <col min="3" max="3" width="24.77734375" style="1" customWidth="1"/>
    <col min="4" max="4" width="37.77734375" style="1" customWidth="1"/>
    <col min="5" max="5" width="19.77734375" style="1" customWidth="1"/>
    <col min="6" max="6" width="25" style="1" customWidth="1"/>
    <col min="7" max="7" width="38.6640625" style="1" customWidth="1"/>
    <col min="8" max="8" width="23.21875" style="1" customWidth="1"/>
    <col min="9" max="12" width="0" style="3" hidden="1" customWidth="1"/>
    <col min="13" max="13" width="6.44140625" style="3" customWidth="1"/>
    <col min="14" max="16384" width="9.109375" style="3"/>
  </cols>
  <sheetData>
    <row r="1" spans="2:14" ht="14.4" customHeight="1">
      <c r="B1" s="39" t="s">
        <v>96</v>
      </c>
      <c r="C1" s="39"/>
      <c r="D1" s="39"/>
      <c r="E1" s="39"/>
      <c r="F1" s="39"/>
      <c r="G1" s="39"/>
      <c r="H1" s="39"/>
      <c r="I1" s="38"/>
      <c r="J1" s="38"/>
      <c r="K1" s="38"/>
      <c r="L1" s="38"/>
      <c r="M1" s="38"/>
      <c r="N1" s="38"/>
    </row>
    <row r="2" spans="2:14" ht="18.75" customHeight="1">
      <c r="B2" s="49" t="s">
        <v>1</v>
      </c>
      <c r="C2" s="40" t="s">
        <v>97</v>
      </c>
      <c r="D2" s="41"/>
      <c r="E2" s="41"/>
      <c r="F2" s="40" t="s">
        <v>4</v>
      </c>
      <c r="G2" s="41"/>
      <c r="H2" s="42"/>
    </row>
    <row r="3" spans="2:14" ht="48.75" customHeight="1">
      <c r="B3" s="49"/>
      <c r="C3" s="35" t="s">
        <v>5</v>
      </c>
      <c r="D3" s="35" t="s">
        <v>6</v>
      </c>
      <c r="E3" s="35" t="s">
        <v>7</v>
      </c>
      <c r="F3" s="35" t="s">
        <v>5</v>
      </c>
      <c r="G3" s="35" t="s">
        <v>6</v>
      </c>
      <c r="H3" s="36" t="s">
        <v>7</v>
      </c>
    </row>
    <row r="4" spans="2:14" ht="15.6">
      <c r="B4" s="49"/>
      <c r="C4" s="36"/>
      <c r="D4" s="36"/>
      <c r="E4" s="36" t="s">
        <v>8</v>
      </c>
      <c r="F4" s="36"/>
      <c r="G4" s="35"/>
      <c r="H4" s="36" t="s">
        <v>8</v>
      </c>
    </row>
    <row r="5" spans="2:14" ht="15.6">
      <c r="B5" s="8" t="s">
        <v>9</v>
      </c>
      <c r="C5" s="43"/>
      <c r="D5" s="43"/>
      <c r="E5" s="43"/>
      <c r="F5" s="43"/>
      <c r="G5" s="44"/>
      <c r="H5" s="43"/>
    </row>
    <row r="6" spans="2:14" ht="15.6">
      <c r="B6" s="10" t="s">
        <v>10</v>
      </c>
      <c r="C6" s="45">
        <v>10153</v>
      </c>
      <c r="D6" s="45">
        <v>15441</v>
      </c>
      <c r="E6" s="45">
        <v>25594</v>
      </c>
      <c r="F6" s="45">
        <v>15140575.119999999</v>
      </c>
      <c r="G6" s="45">
        <v>23651670.010000002</v>
      </c>
      <c r="H6" s="45">
        <v>38792245.130000003</v>
      </c>
      <c r="I6" s="13">
        <f>E6-'[1]связь с ИТОГ ДЕНЬГИ 2024'!R6</f>
        <v>0</v>
      </c>
      <c r="J6" s="12">
        <f>H6-'[1]связь с ИТОГ ДЕНЬГИ 2024'!S6</f>
        <v>-8.1818178296089172E-3</v>
      </c>
    </row>
    <row r="7" spans="2:14" ht="15.6">
      <c r="B7" s="10" t="s">
        <v>11</v>
      </c>
      <c r="C7" s="45">
        <v>20196</v>
      </c>
      <c r="D7" s="45">
        <v>29895</v>
      </c>
      <c r="E7" s="45">
        <v>50091</v>
      </c>
      <c r="F7" s="45">
        <v>14598074.529999999</v>
      </c>
      <c r="G7" s="45">
        <v>21893973.32</v>
      </c>
      <c r="H7" s="45">
        <v>36492047.850000001</v>
      </c>
      <c r="I7" s="13">
        <f>E7-'[1]связь с ИТОГ ДЕНЬГИ 2024'!R7</f>
        <v>0</v>
      </c>
      <c r="J7" s="12">
        <f>H7-'[1]связь с ИТОГ ДЕНЬГИ 2024'!S7</f>
        <v>0</v>
      </c>
    </row>
    <row r="8" spans="2:14" ht="15.6">
      <c r="B8" s="10" t="s">
        <v>12</v>
      </c>
      <c r="C8" s="45">
        <v>36631</v>
      </c>
      <c r="D8" s="45">
        <v>56432</v>
      </c>
      <c r="E8" s="45">
        <v>93063</v>
      </c>
      <c r="F8" s="45">
        <v>46015879.890000001</v>
      </c>
      <c r="G8" s="45">
        <v>74588863</v>
      </c>
      <c r="H8" s="45">
        <v>120604742.89</v>
      </c>
      <c r="I8" s="13">
        <f>E8-'[1]связь с ИТОГ ДЕНЬГИ 2024'!R8</f>
        <v>0</v>
      </c>
      <c r="J8" s="12">
        <f>H8-'[1]связь с ИТОГ ДЕНЬГИ 2024'!S8</f>
        <v>-9.0909004211425781E-4</v>
      </c>
    </row>
    <row r="9" spans="2:14" ht="15.6" hidden="1">
      <c r="B9" s="10" t="s">
        <v>13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13">
        <f>E9-'[1]связь с ИТОГ ДЕНЬГИ 2024'!R9</f>
        <v>0</v>
      </c>
      <c r="J9" s="12">
        <f>H9-'[1]связь с ИТОГ ДЕНЬГИ 2024'!S9</f>
        <v>0</v>
      </c>
    </row>
    <row r="10" spans="2:14" ht="15.6" hidden="1">
      <c r="B10" s="10" t="s">
        <v>14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13">
        <f>E10-'[1]связь с ИТОГ ДЕНЬГИ 2024'!R10</f>
        <v>0</v>
      </c>
      <c r="J10" s="12">
        <f>H10-'[1]связь с ИТОГ ДЕНЬГИ 2024'!S10</f>
        <v>0</v>
      </c>
    </row>
    <row r="11" spans="2:14" ht="15.6" hidden="1">
      <c r="B11" s="10" t="s">
        <v>15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13">
        <f>E11-'[1]связь с ИТОГ ДЕНЬГИ 2024'!R11</f>
        <v>0</v>
      </c>
      <c r="J11" s="12">
        <f>H11-'[1]связь с ИТОГ ДЕНЬГИ 2024'!S11</f>
        <v>0</v>
      </c>
    </row>
    <row r="12" spans="2:14" ht="15.6">
      <c r="B12" s="10" t="s">
        <v>16</v>
      </c>
      <c r="C12" s="45">
        <v>963</v>
      </c>
      <c r="D12" s="45">
        <v>1603</v>
      </c>
      <c r="E12" s="45">
        <v>2566</v>
      </c>
      <c r="F12" s="45">
        <v>1053179.28</v>
      </c>
      <c r="G12" s="45">
        <v>1812765.92</v>
      </c>
      <c r="H12" s="45">
        <v>2865945.2</v>
      </c>
      <c r="I12" s="13">
        <f>E12-'[1]связь с ИТОГ ДЕНЬГИ 2024'!R12</f>
        <v>0</v>
      </c>
      <c r="J12" s="12">
        <f>H12-'[1]связь с ИТОГ ДЕНЬГИ 2024'!S12</f>
        <v>0</v>
      </c>
    </row>
    <row r="13" spans="2:14" ht="15.6">
      <c r="B13" s="10" t="s">
        <v>17</v>
      </c>
      <c r="C13" s="45">
        <v>1180</v>
      </c>
      <c r="D13" s="45">
        <v>1744</v>
      </c>
      <c r="E13" s="45">
        <v>2924</v>
      </c>
      <c r="F13" s="45">
        <v>512120</v>
      </c>
      <c r="G13" s="45">
        <v>756896</v>
      </c>
      <c r="H13" s="45">
        <v>1269016</v>
      </c>
      <c r="I13" s="13">
        <f>E13-'[1]связь с ИТОГ ДЕНЬГИ 2024'!R13</f>
        <v>0</v>
      </c>
      <c r="J13" s="12">
        <f>H13-'[1]связь с ИТОГ ДЕНЬГИ 2024'!S13</f>
        <v>0</v>
      </c>
    </row>
    <row r="14" spans="2:14" ht="31.2" hidden="1">
      <c r="B14" s="10" t="s">
        <v>18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13">
        <f>E14-'[1]связь с ИТОГ ДЕНЬГИ 2024'!R14</f>
        <v>0</v>
      </c>
      <c r="J14" s="12">
        <f>H14-'[1]связь с ИТОГ ДЕНЬГИ 2024'!S14</f>
        <v>0</v>
      </c>
    </row>
    <row r="15" spans="2:14" ht="15.6" hidden="1">
      <c r="B15" s="10"/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13">
        <f>E15-'[1]связь с ИТОГ ДЕНЬГИ 2024'!R15</f>
        <v>0</v>
      </c>
      <c r="J15" s="12">
        <f>H15-'[1]связь с ИТОГ ДЕНЬГИ 2024'!S15</f>
        <v>0</v>
      </c>
    </row>
    <row r="16" spans="2:14" ht="15.6" hidden="1">
      <c r="B16" s="10"/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13">
        <f>E16-'[1]связь с ИТОГ ДЕНЬГИ 2024'!R16</f>
        <v>0</v>
      </c>
      <c r="J16" s="12">
        <f>H16-'[1]связь с ИТОГ ДЕНЬГИ 2024'!S16</f>
        <v>0</v>
      </c>
    </row>
    <row r="17" spans="2:10" ht="15.6">
      <c r="B17" s="8" t="s">
        <v>19</v>
      </c>
      <c r="C17" s="45">
        <v>69123</v>
      </c>
      <c r="D17" s="45">
        <v>105115</v>
      </c>
      <c r="E17" s="45">
        <v>174238</v>
      </c>
      <c r="F17" s="45">
        <v>77319828.819999993</v>
      </c>
      <c r="G17" s="45">
        <v>122704168.25</v>
      </c>
      <c r="H17" s="45">
        <v>200023997.06999999</v>
      </c>
      <c r="I17" s="13">
        <f>E17-'[1]связь с ИТОГ ДЕНЬГИ 2024'!R17</f>
        <v>0</v>
      </c>
      <c r="J17" s="12">
        <f>H17-'[1]связь с ИТОГ ДЕНЬГИ 2024'!S17</f>
        <v>-9.0909004211425781E-3</v>
      </c>
    </row>
    <row r="18" spans="2:10" ht="15.6">
      <c r="B18" s="8" t="s">
        <v>20</v>
      </c>
      <c r="C18" s="45"/>
      <c r="D18" s="45"/>
      <c r="E18" s="45"/>
      <c r="F18" s="45"/>
      <c r="G18" s="45"/>
      <c r="H18" s="45"/>
      <c r="I18" s="13">
        <f>E18-'[1]связь с ИТОГ ДЕНЬГИ 2024'!R18</f>
        <v>0</v>
      </c>
      <c r="J18" s="12">
        <f>H18-'[1]связь с ИТОГ ДЕНЬГИ 2024'!S18</f>
        <v>0</v>
      </c>
    </row>
    <row r="19" spans="2:10" ht="15.6">
      <c r="B19" s="10" t="s">
        <v>21</v>
      </c>
      <c r="C19" s="45">
        <v>1595</v>
      </c>
      <c r="D19" s="45">
        <v>1755</v>
      </c>
      <c r="E19" s="45">
        <v>3350</v>
      </c>
      <c r="F19" s="45">
        <v>4173664.32</v>
      </c>
      <c r="G19" s="45">
        <v>4718634.68</v>
      </c>
      <c r="H19" s="45">
        <v>8892299</v>
      </c>
      <c r="I19" s="13">
        <f>E19-'[1]связь с ИТОГ ДЕНЬГИ 2024'!R19</f>
        <v>0</v>
      </c>
      <c r="J19" s="12">
        <f>H19-'[1]связь с ИТОГ ДЕНЬГИ 2024'!S19</f>
        <v>0</v>
      </c>
    </row>
    <row r="20" spans="2:10" ht="15.6" customHeight="1">
      <c r="B20" s="10" t="s">
        <v>22</v>
      </c>
      <c r="C20" s="45">
        <v>41954</v>
      </c>
      <c r="D20" s="45">
        <v>54751</v>
      </c>
      <c r="E20" s="45">
        <v>96705</v>
      </c>
      <c r="F20" s="45">
        <v>29690412.050000001</v>
      </c>
      <c r="G20" s="45">
        <v>38732785.880000003</v>
      </c>
      <c r="H20" s="45">
        <v>68423197.930000007</v>
      </c>
      <c r="I20" s="13">
        <f>E20-'[1]связь с ИТОГ ДЕНЬГИ 2024'!R20</f>
        <v>0</v>
      </c>
      <c r="J20" s="12">
        <f>H20-'[1]связь с ИТОГ ДЕНЬГИ 2024'!S20</f>
        <v>-1.8181800842285156E-3</v>
      </c>
    </row>
    <row r="21" spans="2:10" ht="15.6" hidden="1">
      <c r="B21" s="10" t="s">
        <v>23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13">
        <f>E21-'[1]связь с ИТОГ ДЕНЬГИ 2024'!R21</f>
        <v>0</v>
      </c>
      <c r="J21" s="12">
        <f>H21-'[1]связь с ИТОГ ДЕНЬГИ 2024'!S21</f>
        <v>0</v>
      </c>
    </row>
    <row r="22" spans="2:10" ht="15.6">
      <c r="B22" s="10" t="s">
        <v>24</v>
      </c>
      <c r="C22" s="45">
        <v>4710</v>
      </c>
      <c r="D22" s="45">
        <v>7950</v>
      </c>
      <c r="E22" s="45">
        <v>12660</v>
      </c>
      <c r="F22" s="45">
        <v>2272151.4300000002</v>
      </c>
      <c r="G22" s="45">
        <v>3957715.39</v>
      </c>
      <c r="H22" s="45">
        <v>6229866.8200000003</v>
      </c>
      <c r="I22" s="13">
        <f>E22-'[1]связь с ИТОГ ДЕНЬГИ 2024'!R22</f>
        <v>0</v>
      </c>
      <c r="J22" s="12">
        <f>H22-'[1]связь с ИТОГ ДЕНЬГИ 2024'!S22</f>
        <v>1.8181819468736649E-3</v>
      </c>
    </row>
    <row r="23" spans="2:10" ht="15.6">
      <c r="B23" s="10" t="s">
        <v>25</v>
      </c>
      <c r="C23" s="45">
        <v>6189</v>
      </c>
      <c r="D23" s="45">
        <v>10453</v>
      </c>
      <c r="E23" s="45">
        <v>16642</v>
      </c>
      <c r="F23" s="45">
        <v>3274411.01</v>
      </c>
      <c r="G23" s="45">
        <v>5527146.7699999996</v>
      </c>
      <c r="H23" s="45">
        <v>8801557.7799999993</v>
      </c>
      <c r="I23" s="13">
        <f>E23-'[1]связь с ИТОГ ДЕНЬГИ 2024'!R23</f>
        <v>0</v>
      </c>
      <c r="J23" s="12">
        <f>H23-'[1]связь с ИТОГ ДЕНЬГИ 2024'!S23</f>
        <v>7.2727259248495102E-3</v>
      </c>
    </row>
    <row r="24" spans="2:10" ht="15.6">
      <c r="B24" s="10" t="s">
        <v>26</v>
      </c>
      <c r="C24" s="45">
        <v>12044</v>
      </c>
      <c r="D24" s="45">
        <v>8407</v>
      </c>
      <c r="E24" s="45">
        <v>20451</v>
      </c>
      <c r="F24" s="45">
        <v>6481031.0999999996</v>
      </c>
      <c r="G24" s="45">
        <v>4579294.03</v>
      </c>
      <c r="H24" s="45">
        <v>11060325.129999999</v>
      </c>
      <c r="I24" s="13">
        <f>E24-'[1]связь с ИТОГ ДЕНЬГИ 2024'!R24</f>
        <v>0</v>
      </c>
      <c r="J24" s="12">
        <f>H24-'[1]связь с ИТОГ ДЕНЬГИ 2024'!S24</f>
        <v>4.5454557985067368E-3</v>
      </c>
    </row>
    <row r="25" spans="2:10" ht="15.6">
      <c r="B25" s="10" t="s">
        <v>27</v>
      </c>
      <c r="C25" s="45">
        <v>1158</v>
      </c>
      <c r="D25" s="45">
        <v>1126</v>
      </c>
      <c r="E25" s="45">
        <v>2284</v>
      </c>
      <c r="F25" s="45">
        <v>908537.22</v>
      </c>
      <c r="G25" s="45">
        <v>871364.32</v>
      </c>
      <c r="H25" s="45">
        <v>1779901.54</v>
      </c>
      <c r="I25" s="13">
        <f>E25-'[1]связь с ИТОГ ДЕНЬГИ 2024'!R25</f>
        <v>0</v>
      </c>
      <c r="J25" s="12">
        <f>H25-'[1]связь с ИТОГ ДЕНЬГИ 2024'!S25</f>
        <v>9.0909090358763933E-3</v>
      </c>
    </row>
    <row r="26" spans="2:10" ht="15.6">
      <c r="B26" s="10" t="s">
        <v>28</v>
      </c>
      <c r="C26" s="45">
        <v>168</v>
      </c>
      <c r="D26" s="45">
        <v>492</v>
      </c>
      <c r="E26" s="45">
        <v>660</v>
      </c>
      <c r="F26" s="45">
        <v>141300.1</v>
      </c>
      <c r="G26" s="45">
        <v>414266.19</v>
      </c>
      <c r="H26" s="45">
        <v>555566.29</v>
      </c>
      <c r="I26" s="13">
        <f>E26-'[1]связь с ИТОГ ДЕНЬГИ 2024'!R26</f>
        <v>0</v>
      </c>
      <c r="J26" s="12">
        <f>H26-'[1]связь с ИТОГ ДЕНЬГИ 2024'!S26</f>
        <v>-9.090908570215106E-4</v>
      </c>
    </row>
    <row r="27" spans="2:10" ht="15.6">
      <c r="B27" s="10" t="s">
        <v>29</v>
      </c>
      <c r="C27" s="45">
        <v>172</v>
      </c>
      <c r="D27" s="45">
        <v>378</v>
      </c>
      <c r="E27" s="45">
        <v>550</v>
      </c>
      <c r="F27" s="45">
        <v>144039.78</v>
      </c>
      <c r="G27" s="45">
        <v>315958.21999999997</v>
      </c>
      <c r="H27" s="45">
        <v>459998</v>
      </c>
      <c r="I27" s="13">
        <f>E27-'[1]связь с ИТОГ ДЕНЬГИ 2024'!R27</f>
        <v>0</v>
      </c>
      <c r="J27" s="12">
        <f>H27-'[1]связь с ИТОГ ДЕНЬГИ 2024'!S27</f>
        <v>0</v>
      </c>
    </row>
    <row r="28" spans="2:10" ht="15.6" hidden="1">
      <c r="B28" s="10" t="s">
        <v>30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13">
        <f>E28-'[1]связь с ИТОГ ДЕНЬГИ 2024'!R28</f>
        <v>0</v>
      </c>
      <c r="J28" s="12">
        <f>H28-'[1]связь с ИТОГ ДЕНЬГИ 2024'!S28</f>
        <v>0</v>
      </c>
    </row>
    <row r="29" spans="2:10" ht="15.6" hidden="1">
      <c r="B29" s="10" t="s">
        <v>31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13">
        <f>E29-'[1]связь с ИТОГ ДЕНЬГИ 2024'!R29</f>
        <v>0</v>
      </c>
      <c r="J29" s="12">
        <f>H29-'[1]связь с ИТОГ ДЕНЬГИ 2024'!S29</f>
        <v>0</v>
      </c>
    </row>
    <row r="30" spans="2:10" ht="15.6" hidden="1">
      <c r="B30" s="10" t="s">
        <v>32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13">
        <f>E30-'[1]связь с ИТОГ ДЕНЬГИ 2024'!R30</f>
        <v>0</v>
      </c>
      <c r="J30" s="12">
        <f>H30-'[1]связь с ИТОГ ДЕНЬГИ 2024'!S30</f>
        <v>0</v>
      </c>
    </row>
    <row r="31" spans="2:10" ht="15.6" hidden="1">
      <c r="B31" s="10" t="s">
        <v>33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13">
        <f>E31-'[1]связь с ИТОГ ДЕНЬГИ 2024'!R31</f>
        <v>0</v>
      </c>
      <c r="J31" s="12">
        <f>H31-'[1]связь с ИТОГ ДЕНЬГИ 2024'!S31</f>
        <v>0</v>
      </c>
    </row>
    <row r="32" spans="2:10" ht="15.6" hidden="1">
      <c r="B32" s="10" t="s">
        <v>34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13">
        <f>E32-'[1]связь с ИТОГ ДЕНЬГИ 2024'!R32</f>
        <v>0</v>
      </c>
      <c r="J32" s="12">
        <f>H32-'[1]связь с ИТОГ ДЕНЬГИ 2024'!S32</f>
        <v>0</v>
      </c>
    </row>
    <row r="33" spans="2:10" ht="15.6" hidden="1">
      <c r="B33" s="18"/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13">
        <f>E33-'[1]связь с ИТОГ ДЕНЬГИ 2024'!R33</f>
        <v>0</v>
      </c>
      <c r="J33" s="12">
        <f>H33-'[1]связь с ИТОГ ДЕНЬГИ 2024'!S33</f>
        <v>0</v>
      </c>
    </row>
    <row r="34" spans="2:10" ht="15.6" hidden="1">
      <c r="B34" s="18"/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13">
        <f>E34-'[1]связь с ИТОГ ДЕНЬГИ 2024'!R34</f>
        <v>0</v>
      </c>
      <c r="J34" s="12">
        <f>H34-'[1]связь с ИТОГ ДЕНЬГИ 2024'!S34</f>
        <v>0</v>
      </c>
    </row>
    <row r="35" spans="2:10" ht="15.6" hidden="1">
      <c r="B35" s="18"/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13">
        <f>E35-'[1]связь с ИТОГ ДЕНЬГИ 2024'!R34</f>
        <v>0</v>
      </c>
      <c r="J35" s="12">
        <f>H35-'[1]связь с ИТОГ ДЕНЬГИ 2024'!S34</f>
        <v>0</v>
      </c>
    </row>
    <row r="36" spans="2:10" ht="15.6">
      <c r="B36" s="8" t="s">
        <v>35</v>
      </c>
      <c r="C36" s="45">
        <v>67990</v>
      </c>
      <c r="D36" s="45">
        <v>85312</v>
      </c>
      <c r="E36" s="45">
        <v>153302</v>
      </c>
      <c r="F36" s="45">
        <v>47085547.009999998</v>
      </c>
      <c r="G36" s="45">
        <v>59117165.479999997</v>
      </c>
      <c r="H36" s="45">
        <v>106202712.49000001</v>
      </c>
      <c r="I36" s="13">
        <f>E36-'[1]связь с ИТОГ ДЕНЬГИ 2024'!R36</f>
        <v>0</v>
      </c>
      <c r="J36" s="12">
        <f>H36-'[1]связь с ИТОГ ДЕНЬГИ 2024'!S36</f>
        <v>1.9999995827674866E-2</v>
      </c>
    </row>
    <row r="37" spans="2:10" ht="15.6">
      <c r="B37" s="8" t="s">
        <v>36</v>
      </c>
      <c r="C37" s="45"/>
      <c r="D37" s="45"/>
      <c r="E37" s="45"/>
      <c r="F37" s="45"/>
      <c r="G37" s="45"/>
      <c r="H37" s="45"/>
      <c r="I37" s="13">
        <f>E37-'[1]связь с ИТОГ ДЕНЬГИ 2024'!R37</f>
        <v>0</v>
      </c>
      <c r="J37" s="12">
        <f>H37-'[1]связь с ИТОГ ДЕНЬГИ 2024'!S37</f>
        <v>0</v>
      </c>
    </row>
    <row r="38" spans="2:10" ht="15.6">
      <c r="B38" s="8" t="s">
        <v>37</v>
      </c>
      <c r="C38" s="45">
        <v>383</v>
      </c>
      <c r="D38" s="45">
        <v>1147</v>
      </c>
      <c r="E38" s="45">
        <v>1530</v>
      </c>
      <c r="F38" s="45">
        <v>271952.63</v>
      </c>
      <c r="G38" s="45">
        <v>816430.62</v>
      </c>
      <c r="H38" s="45">
        <v>1088383.25</v>
      </c>
      <c r="I38" s="13">
        <f>E38-'[1]связь с ИТОГ ДЕНЬГИ 2024'!R38</f>
        <v>0</v>
      </c>
      <c r="J38" s="12">
        <f>H38-'[1]связь с ИТОГ ДЕНЬГИ 2024'!S38</f>
        <v>4.5454546343535185E-3</v>
      </c>
    </row>
    <row r="39" spans="2:10" ht="15.6">
      <c r="B39" s="8" t="s">
        <v>38</v>
      </c>
      <c r="C39" s="45">
        <v>22</v>
      </c>
      <c r="D39" s="45">
        <v>329</v>
      </c>
      <c r="E39" s="45">
        <v>351</v>
      </c>
      <c r="F39" s="45">
        <v>21284.06</v>
      </c>
      <c r="G39" s="45">
        <v>328254.44</v>
      </c>
      <c r="H39" s="45">
        <v>349538.5</v>
      </c>
      <c r="I39" s="13">
        <f>E39-'[1]связь с ИТОГ ДЕНЬГИ 2024'!R39</f>
        <v>0</v>
      </c>
      <c r="J39" s="12">
        <f>H39-'[1]связь с ИТОГ ДЕНЬГИ 2024'!S39</f>
        <v>1.818181830458343E-3</v>
      </c>
    </row>
    <row r="40" spans="2:10" ht="15.6">
      <c r="B40" s="8" t="s">
        <v>39</v>
      </c>
      <c r="C40" s="45">
        <v>299</v>
      </c>
      <c r="D40" s="45">
        <v>207</v>
      </c>
      <c r="E40" s="45">
        <v>506</v>
      </c>
      <c r="F40" s="45">
        <v>305837.65999999997</v>
      </c>
      <c r="G40" s="45">
        <v>215325.24</v>
      </c>
      <c r="H40" s="45">
        <v>521162.89999999997</v>
      </c>
      <c r="I40" s="13">
        <f>E40-'[1]связь с ИТОГ ДЕНЬГИ 2024'!R40</f>
        <v>0</v>
      </c>
      <c r="J40" s="12">
        <f>H40-'[1]связь с ИТОГ ДЕНЬГИ 2024'!S40</f>
        <v>0</v>
      </c>
    </row>
    <row r="41" spans="2:10" ht="15.6">
      <c r="B41" s="8" t="s">
        <v>40</v>
      </c>
      <c r="C41" s="45">
        <v>801</v>
      </c>
      <c r="D41" s="45">
        <v>699</v>
      </c>
      <c r="E41" s="45">
        <v>1500</v>
      </c>
      <c r="F41" s="45">
        <v>553963.03</v>
      </c>
      <c r="G41" s="45">
        <v>478871.97</v>
      </c>
      <c r="H41" s="45">
        <v>1032835</v>
      </c>
      <c r="I41" s="13">
        <f>E41-'[1]связь с ИТОГ ДЕНЬГИ 2024'!R41</f>
        <v>0</v>
      </c>
      <c r="J41" s="12">
        <f>H41-'[1]связь с ИТОГ ДЕНЬГИ 2024'!S41</f>
        <v>0</v>
      </c>
    </row>
    <row r="42" spans="2:10" ht="15.6">
      <c r="B42" s="8" t="s">
        <v>41</v>
      </c>
      <c r="C42" s="45">
        <v>0</v>
      </c>
      <c r="D42" s="45">
        <v>78</v>
      </c>
      <c r="E42" s="45">
        <v>78</v>
      </c>
      <c r="F42" s="45">
        <v>0</v>
      </c>
      <c r="G42" s="45">
        <v>77535.12</v>
      </c>
      <c r="H42" s="45">
        <v>77535.12</v>
      </c>
      <c r="I42" s="13">
        <f>E42-'[1]связь с ИТОГ ДЕНЬГИ 2024'!R42</f>
        <v>0</v>
      </c>
      <c r="J42" s="12">
        <f>H42-'[1]связь с ИТОГ ДЕНЬГИ 2024'!S42</f>
        <v>0</v>
      </c>
    </row>
    <row r="43" spans="2:10" ht="15.6">
      <c r="B43" s="8" t="s">
        <v>42</v>
      </c>
      <c r="C43" s="45">
        <v>23</v>
      </c>
      <c r="D43" s="45">
        <v>660</v>
      </c>
      <c r="E43" s="45">
        <v>683</v>
      </c>
      <c r="F43" s="45">
        <v>15668.47</v>
      </c>
      <c r="G43" s="45">
        <v>454385.63</v>
      </c>
      <c r="H43" s="45">
        <v>470054.1</v>
      </c>
      <c r="I43" s="13">
        <f>E43-'[1]связь с ИТОГ ДЕНЬГИ 2024'!R43</f>
        <v>0</v>
      </c>
      <c r="J43" s="12">
        <f>H43-'[1]связь с ИТОГ ДЕНЬГИ 2024'!S43</f>
        <v>5.0000000046566129E-3</v>
      </c>
    </row>
    <row r="44" spans="2:10" ht="15.6">
      <c r="B44" s="8" t="s">
        <v>43</v>
      </c>
      <c r="C44" s="45">
        <v>0</v>
      </c>
      <c r="D44" s="45">
        <v>50</v>
      </c>
      <c r="E44" s="45">
        <v>50</v>
      </c>
      <c r="F44" s="45">
        <v>0</v>
      </c>
      <c r="G44" s="45">
        <v>59660.84</v>
      </c>
      <c r="H44" s="45">
        <v>59660.84</v>
      </c>
      <c r="I44" s="13">
        <f>E44-'[1]связь с ИТОГ ДЕНЬГИ 2024'!R44</f>
        <v>0</v>
      </c>
      <c r="J44" s="12">
        <f>H44-'[1]связь с ИТОГ ДЕНЬГИ 2024'!S44</f>
        <v>-9.0909092250512913E-4</v>
      </c>
    </row>
    <row r="45" spans="2:10" ht="15.6">
      <c r="B45" s="8" t="s">
        <v>44</v>
      </c>
      <c r="C45" s="45">
        <v>27</v>
      </c>
      <c r="D45" s="45">
        <v>1663</v>
      </c>
      <c r="E45" s="45">
        <v>1690</v>
      </c>
      <c r="F45" s="45">
        <v>23081.9</v>
      </c>
      <c r="G45" s="45">
        <v>1296855.44</v>
      </c>
      <c r="H45" s="45">
        <v>1319937.3399999999</v>
      </c>
      <c r="I45" s="13">
        <f>E45-'[1]связь с ИТОГ ДЕНЬГИ 2024'!R45</f>
        <v>0</v>
      </c>
      <c r="J45" s="12">
        <f>H45-'[1]связь с ИТОГ ДЕНЬГИ 2024'!S45</f>
        <v>3.6363634280860424E-3</v>
      </c>
    </row>
    <row r="46" spans="2:10" ht="15.6">
      <c r="B46" s="8" t="s">
        <v>45</v>
      </c>
      <c r="C46" s="45">
        <v>20</v>
      </c>
      <c r="D46" s="45">
        <v>30</v>
      </c>
      <c r="E46" s="45">
        <v>50</v>
      </c>
      <c r="F46" s="45">
        <v>19880.8</v>
      </c>
      <c r="G46" s="45">
        <v>29821.200000000001</v>
      </c>
      <c r="H46" s="45">
        <v>49702</v>
      </c>
      <c r="I46" s="13">
        <f>E46-'[1]связь с ИТОГ ДЕНЬГИ 2024'!R46</f>
        <v>0</v>
      </c>
      <c r="J46" s="12">
        <f>H46-'[1]связь с ИТОГ ДЕНЬГИ 2024'!S46</f>
        <v>0</v>
      </c>
    </row>
    <row r="47" spans="2:10" ht="15.6">
      <c r="B47" s="8" t="s">
        <v>46</v>
      </c>
      <c r="C47" s="45">
        <v>1</v>
      </c>
      <c r="D47" s="45">
        <v>19</v>
      </c>
      <c r="E47" s="45">
        <v>20</v>
      </c>
      <c r="F47" s="45">
        <v>994.04</v>
      </c>
      <c r="G47" s="45">
        <v>18886.759999999998</v>
      </c>
      <c r="H47" s="45">
        <v>19880.8</v>
      </c>
      <c r="I47" s="13">
        <f>E47-'[1]связь с ИТОГ ДЕНЬГИ 2024'!R47</f>
        <v>0</v>
      </c>
      <c r="J47" s="12">
        <f>H47-'[1]связь с ИТОГ ДЕНЬГИ 2024'!S47</f>
        <v>0</v>
      </c>
    </row>
    <row r="48" spans="2:10" ht="15.6">
      <c r="B48" s="8" t="s">
        <v>47</v>
      </c>
      <c r="C48" s="45">
        <v>1025</v>
      </c>
      <c r="D48" s="45">
        <v>723</v>
      </c>
      <c r="E48" s="45">
        <v>1748</v>
      </c>
      <c r="F48" s="45">
        <v>1667284.26</v>
      </c>
      <c r="G48" s="45">
        <v>1149519.19</v>
      </c>
      <c r="H48" s="45">
        <v>2816803.45</v>
      </c>
      <c r="I48" s="13">
        <f>E48-'[1]связь с ИТОГ ДЕНЬГИ 2024'!R48</f>
        <v>0</v>
      </c>
      <c r="J48" s="12">
        <f>H48-'[1]связь с ИТОГ ДЕНЬГИ 2024'!S48</f>
        <v>9.090909268707037E-3</v>
      </c>
    </row>
    <row r="49" spans="2:10" ht="15.6">
      <c r="B49" s="8" t="s">
        <v>48</v>
      </c>
      <c r="C49" s="45">
        <v>5462</v>
      </c>
      <c r="D49" s="45">
        <v>27955</v>
      </c>
      <c r="E49" s="45">
        <v>33417</v>
      </c>
      <c r="F49" s="45">
        <v>3198485.16</v>
      </c>
      <c r="G49" s="45">
        <v>15902662.33</v>
      </c>
      <c r="H49" s="45">
        <v>19101147.490000002</v>
      </c>
      <c r="I49" s="13">
        <f>E49-'[1]связь с ИТОГ ДЕНЬГИ 2024'!R49</f>
        <v>0</v>
      </c>
      <c r="J49" s="12">
        <f>H49-'[1]связь с ИТОГ ДЕНЬГИ 2024'!S49</f>
        <v>-6.3636340200901031E-3</v>
      </c>
    </row>
    <row r="50" spans="2:10" ht="15.6">
      <c r="B50" s="8" t="s">
        <v>49</v>
      </c>
      <c r="C50" s="45">
        <v>62</v>
      </c>
      <c r="D50" s="45">
        <v>146</v>
      </c>
      <c r="E50" s="45">
        <v>208</v>
      </c>
      <c r="F50" s="45">
        <v>69403.47</v>
      </c>
      <c r="G50" s="45">
        <v>164289.06</v>
      </c>
      <c r="H50" s="45">
        <v>233692.53</v>
      </c>
      <c r="I50" s="13">
        <f>E50-'[1]связь с ИТОГ ДЕНЬГИ 2024'!R50</f>
        <v>0</v>
      </c>
      <c r="J50" s="12">
        <f>H50-'[1]связь с ИТОГ ДЕНЬГИ 2024'!S50</f>
        <v>-3.6363636609166861E-3</v>
      </c>
    </row>
    <row r="51" spans="2:10" ht="15.6">
      <c r="B51" s="8" t="s">
        <v>50</v>
      </c>
      <c r="C51" s="45">
        <v>1475</v>
      </c>
      <c r="D51" s="45">
        <v>11924</v>
      </c>
      <c r="E51" s="45">
        <v>13399</v>
      </c>
      <c r="F51" s="45">
        <v>789593.37</v>
      </c>
      <c r="G51" s="45">
        <v>7166104.0599999996</v>
      </c>
      <c r="H51" s="45">
        <v>7955697.4299999997</v>
      </c>
      <c r="I51" s="13">
        <f>E51-'[1]связь с ИТОГ ДЕНЬГИ 2024'!R51</f>
        <v>0</v>
      </c>
      <c r="J51" s="12">
        <f>H51-'[1]связь с ИТОГ ДЕНЬГИ 2024'!S51</f>
        <v>1.8181810155510902E-3</v>
      </c>
    </row>
    <row r="52" spans="2:10" ht="15.6">
      <c r="B52" s="8" t="s">
        <v>51</v>
      </c>
      <c r="C52" s="45">
        <v>377</v>
      </c>
      <c r="D52" s="45">
        <v>456</v>
      </c>
      <c r="E52" s="45">
        <v>833</v>
      </c>
      <c r="F52" s="45">
        <v>301522.49</v>
      </c>
      <c r="G52" s="45">
        <v>333840.74</v>
      </c>
      <c r="H52" s="45">
        <v>635363.23</v>
      </c>
      <c r="I52" s="13">
        <f>E52-'[1]связь с ИТОГ ДЕНЬГИ 2024'!R52</f>
        <v>0</v>
      </c>
      <c r="J52" s="12">
        <f>H52-'[1]связь с ИТОГ ДЕНЬГИ 2024'!S52</f>
        <v>7.2727273218333721E-3</v>
      </c>
    </row>
    <row r="53" spans="2:10" ht="15.6">
      <c r="B53" s="8" t="s">
        <v>52</v>
      </c>
      <c r="C53" s="45">
        <v>35</v>
      </c>
      <c r="D53" s="45">
        <v>280</v>
      </c>
      <c r="E53" s="45">
        <v>315</v>
      </c>
      <c r="F53" s="45">
        <v>35167.160000000003</v>
      </c>
      <c r="G53" s="45">
        <v>293492.36</v>
      </c>
      <c r="H53" s="45">
        <v>328659.52</v>
      </c>
      <c r="I53" s="13">
        <f>E53-'[1]связь с ИТОГ ДЕНЬГИ 2024'!R53</f>
        <v>0</v>
      </c>
      <c r="J53" s="12">
        <f>H53-'[1]связь с ИТОГ ДЕНЬГИ 2024'!S53</f>
        <v>-9.090908570215106E-4</v>
      </c>
    </row>
    <row r="54" spans="2:10" ht="15.6">
      <c r="B54" s="8" t="s">
        <v>53</v>
      </c>
      <c r="C54" s="45">
        <v>35</v>
      </c>
      <c r="D54" s="45">
        <v>15</v>
      </c>
      <c r="E54" s="45">
        <v>50</v>
      </c>
      <c r="F54" s="45">
        <v>41762.731818181819</v>
      </c>
      <c r="G54" s="45">
        <v>17898.313636363637</v>
      </c>
      <c r="H54" s="45">
        <v>59661.045454545456</v>
      </c>
      <c r="I54" s="13">
        <f>E54-'[1]связь с ИТОГ ДЕНЬГИ 2024'!R54</f>
        <v>0</v>
      </c>
      <c r="J54" s="12">
        <f>H54-'[1]связь с ИТОГ ДЕНЬГИ 2024'!S54</f>
        <v>0</v>
      </c>
    </row>
    <row r="55" spans="2:10" ht="15.6">
      <c r="B55" s="8" t="s">
        <v>54</v>
      </c>
      <c r="C55" s="45">
        <v>3800</v>
      </c>
      <c r="D55" s="45">
        <v>5968</v>
      </c>
      <c r="E55" s="45">
        <v>9768</v>
      </c>
      <c r="F55" s="45">
        <v>2366508.79</v>
      </c>
      <c r="G55" s="45">
        <v>3584576.48</v>
      </c>
      <c r="H55" s="45">
        <v>5951085.2699999996</v>
      </c>
      <c r="I55" s="13">
        <f>E55-'[1]связь с ИТОГ ДЕНЬГИ 2024'!R55</f>
        <v>0</v>
      </c>
      <c r="J55" s="12">
        <f>H55-'[1]связь с ИТОГ ДЕНЬГИ 2024'!S55</f>
        <v>1.8181810155510902E-3</v>
      </c>
    </row>
    <row r="56" spans="2:10" ht="15.6">
      <c r="B56" s="8" t="s">
        <v>55</v>
      </c>
      <c r="C56" s="45">
        <v>54</v>
      </c>
      <c r="D56" s="45">
        <v>943</v>
      </c>
      <c r="E56" s="45">
        <v>997</v>
      </c>
      <c r="F56" s="45">
        <v>47993.4</v>
      </c>
      <c r="G56" s="45">
        <v>843770.87</v>
      </c>
      <c r="H56" s="45">
        <v>891764.27</v>
      </c>
      <c r="I56" s="13">
        <f>E56-'[1]связь с ИТОГ ДЕНЬГИ 2024'!R56</f>
        <v>0</v>
      </c>
      <c r="J56" s="12">
        <f>H56-'[1]связь с ИТОГ ДЕНЬГИ 2024'!S56</f>
        <v>0</v>
      </c>
    </row>
    <row r="57" spans="2:10" ht="15.6">
      <c r="B57" s="8" t="s">
        <v>56</v>
      </c>
      <c r="C57" s="45">
        <v>612</v>
      </c>
      <c r="D57" s="45">
        <v>334</v>
      </c>
      <c r="E57" s="45">
        <v>946</v>
      </c>
      <c r="F57" s="45">
        <v>455371.23</v>
      </c>
      <c r="G57" s="45">
        <v>238588.54</v>
      </c>
      <c r="H57" s="45">
        <v>693959.77</v>
      </c>
      <c r="I57" s="13">
        <f>E57-'[1]связь с ИТОГ ДЕНЬГИ 2024'!R57</f>
        <v>0</v>
      </c>
      <c r="J57" s="12">
        <f>H57-'[1]связь с ИТОГ ДЕНЬГИ 2024'!S57</f>
        <v>-6.3636362319812179E-3</v>
      </c>
    </row>
    <row r="58" spans="2:10" ht="15.6">
      <c r="B58" s="8" t="s">
        <v>57</v>
      </c>
      <c r="C58" s="45">
        <v>8</v>
      </c>
      <c r="D58" s="45">
        <v>2</v>
      </c>
      <c r="E58" s="45">
        <v>10</v>
      </c>
      <c r="F58" s="45">
        <v>9859.57</v>
      </c>
      <c r="G58" s="45">
        <v>2072.63</v>
      </c>
      <c r="H58" s="45">
        <v>11932.2</v>
      </c>
      <c r="I58" s="13">
        <f>E58-'[1]связь с ИТОГ ДЕНЬГИ 2024'!R58</f>
        <v>0</v>
      </c>
      <c r="J58" s="12">
        <f>H58-'[1]связь с ИТОГ ДЕНЬГИ 2024'!S58</f>
        <v>-9.0909090904460754E-3</v>
      </c>
    </row>
    <row r="59" spans="2:10" ht="15.6">
      <c r="B59" s="8" t="s">
        <v>58</v>
      </c>
      <c r="C59" s="45">
        <v>155</v>
      </c>
      <c r="D59" s="45">
        <v>0</v>
      </c>
      <c r="E59" s="45">
        <v>155</v>
      </c>
      <c r="F59" s="45">
        <v>174320.08</v>
      </c>
      <c r="G59" s="45">
        <v>0</v>
      </c>
      <c r="H59" s="45">
        <v>174320.08</v>
      </c>
      <c r="I59" s="13">
        <f>E59-'[1]связь с ИТОГ ДЕНЬГИ 2024'!R59</f>
        <v>0</v>
      </c>
      <c r="J59" s="12">
        <f>H59-'[1]связь с ИТОГ ДЕНЬГИ 2024'!S59</f>
        <v>1.8181818013545126E-3</v>
      </c>
    </row>
    <row r="60" spans="2:10" ht="15.6">
      <c r="B60" s="8" t="s">
        <v>59</v>
      </c>
      <c r="C60" s="45">
        <v>49</v>
      </c>
      <c r="D60" s="45">
        <v>161</v>
      </c>
      <c r="E60" s="45">
        <v>210</v>
      </c>
      <c r="F60" s="45">
        <v>51259.15</v>
      </c>
      <c r="G60" s="45">
        <v>167448.29</v>
      </c>
      <c r="H60" s="45">
        <v>218707.44</v>
      </c>
      <c r="I60" s="13">
        <f>E60-'[1]связь с ИТОГ ДЕНЬГИ 2024'!R60</f>
        <v>0</v>
      </c>
      <c r="J60" s="12">
        <f>H60-'[1]связь с ИТОГ ДЕНЬГИ 2024'!S60</f>
        <v>-5.4545454331673682E-3</v>
      </c>
    </row>
    <row r="61" spans="2:10" ht="15.6">
      <c r="B61" s="8" t="s">
        <v>60</v>
      </c>
      <c r="C61" s="45">
        <v>192</v>
      </c>
      <c r="D61" s="45">
        <v>208</v>
      </c>
      <c r="E61" s="45">
        <v>400</v>
      </c>
      <c r="F61" s="45">
        <v>194554.37</v>
      </c>
      <c r="G61" s="45">
        <v>113491.68</v>
      </c>
      <c r="H61" s="45">
        <v>308046.05</v>
      </c>
      <c r="I61" s="13">
        <f>E61-'[1]связь с ИТОГ ДЕНЬГИ 2024'!R61</f>
        <v>0</v>
      </c>
      <c r="J61" s="12">
        <f>H61-'[1]связь с ИТОГ ДЕНЬГИ 2024'!S61</f>
        <v>4.5454545179381967E-3</v>
      </c>
    </row>
    <row r="62" spans="2:10" ht="15.6">
      <c r="B62" s="8" t="s">
        <v>61</v>
      </c>
      <c r="C62" s="45">
        <v>14917</v>
      </c>
      <c r="D62" s="45">
        <v>53997</v>
      </c>
      <c r="E62" s="45">
        <v>68914</v>
      </c>
      <c r="F62" s="45">
        <v>10615747.821818182</v>
      </c>
      <c r="G62" s="45">
        <v>33753781.803636357</v>
      </c>
      <c r="H62" s="45">
        <v>44369529.625454545</v>
      </c>
      <c r="I62" s="13">
        <f>E62-'[1]связь с ИТОГ ДЕНЬГИ 2024'!R62</f>
        <v>0</v>
      </c>
      <c r="J62" s="12">
        <f>H62-'[1]связь с ИТОГ ДЕНЬГИ 2024'!S62</f>
        <v>8.6363628506660461E-3</v>
      </c>
    </row>
    <row r="63" spans="2:10" ht="15.6">
      <c r="B63" s="8" t="s">
        <v>62</v>
      </c>
      <c r="C63" s="45"/>
      <c r="D63" s="45"/>
      <c r="E63" s="45"/>
      <c r="F63" s="45"/>
      <c r="G63" s="45"/>
      <c r="H63" s="45"/>
      <c r="I63" s="13">
        <f>E63-'[1]связь с ИТОГ ДЕНЬГИ 2024'!R63</f>
        <v>0</v>
      </c>
      <c r="J63" s="12">
        <f>H63-'[1]связь с ИТОГ ДЕНЬГИ 2024'!S63</f>
        <v>0</v>
      </c>
    </row>
    <row r="64" spans="2:10" ht="15.6">
      <c r="B64" s="17" t="s">
        <v>63</v>
      </c>
      <c r="C64" s="45">
        <v>372</v>
      </c>
      <c r="D64" s="45">
        <v>1028</v>
      </c>
      <c r="E64" s="45">
        <v>1400</v>
      </c>
      <c r="F64" s="45">
        <v>301719.21999999997</v>
      </c>
      <c r="G64" s="45">
        <v>887915.78</v>
      </c>
      <c r="H64" s="45">
        <v>1189635</v>
      </c>
      <c r="I64" s="13">
        <f>E64-'[1]связь с ИТОГ ДЕНЬГИ 2024'!R64</f>
        <v>0</v>
      </c>
      <c r="J64" s="12">
        <f>H64-'[1]связь с ИТОГ ДЕНЬГИ 2024'!S64</f>
        <v>0</v>
      </c>
    </row>
    <row r="65" spans="2:10" ht="15.6" hidden="1">
      <c r="B65" s="18" t="s">
        <v>64</v>
      </c>
      <c r="C65" s="45">
        <v>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13">
        <f>E65-'[1]связь с ИТОГ ДЕНЬГИ 2024'!R65</f>
        <v>0</v>
      </c>
      <c r="J65" s="12">
        <f>H65-'[1]связь с ИТОГ ДЕНЬГИ 2024'!S65</f>
        <v>0</v>
      </c>
    </row>
    <row r="66" spans="2:10" ht="15.6">
      <c r="B66" s="18" t="s">
        <v>65</v>
      </c>
      <c r="C66" s="45">
        <v>605</v>
      </c>
      <c r="D66" s="45">
        <v>14573</v>
      </c>
      <c r="E66" s="45">
        <v>15178</v>
      </c>
      <c r="F66" s="45">
        <v>3807210.38</v>
      </c>
      <c r="G66" s="45">
        <v>91659893.620000005</v>
      </c>
      <c r="H66" s="45">
        <v>95467104</v>
      </c>
      <c r="I66" s="13">
        <f>E66-'[1]связь с ИТОГ ДЕНЬГИ 2024'!R66</f>
        <v>0.3999999999996362</v>
      </c>
      <c r="J66" s="12">
        <f>H66-'[1]связь с ИТОГ ДЕНЬГИ 2024'!S66</f>
        <v>0</v>
      </c>
    </row>
    <row r="67" spans="2:10" ht="15.6">
      <c r="B67" s="18" t="s">
        <v>66</v>
      </c>
      <c r="C67" s="45">
        <v>16</v>
      </c>
      <c r="D67" s="45">
        <v>6752</v>
      </c>
      <c r="E67" s="45">
        <v>6768</v>
      </c>
      <c r="F67" s="45">
        <v>94774.78</v>
      </c>
      <c r="G67" s="45">
        <v>41287434.740000002</v>
      </c>
      <c r="H67" s="45">
        <v>41382209.520000003</v>
      </c>
      <c r="I67" s="13">
        <f>E67-'[1]связь с ИТОГ ДЕНЬГИ 2024'!R67</f>
        <v>0</v>
      </c>
      <c r="J67" s="12">
        <f>H67-'[1]связь с ИТОГ ДЕНЬГИ 2024'!S67</f>
        <v>-3.8095191121101379E-3</v>
      </c>
    </row>
    <row r="68" spans="2:10" ht="15.6">
      <c r="B68" s="18" t="s">
        <v>67</v>
      </c>
      <c r="C68" s="45">
        <v>753</v>
      </c>
      <c r="D68" s="45">
        <v>1267</v>
      </c>
      <c r="E68" s="45">
        <v>2020</v>
      </c>
      <c r="F68" s="45">
        <v>3216004.53</v>
      </c>
      <c r="G68" s="45">
        <v>5177751.47</v>
      </c>
      <c r="H68" s="45">
        <v>8393756</v>
      </c>
      <c r="I68" s="13">
        <f>E68-'[1]связь с ИТОГ ДЕНЬГИ 2024'!R68</f>
        <v>0</v>
      </c>
      <c r="J68" s="12">
        <f>H68-'[1]связь с ИТОГ ДЕНЬГИ 2024'!S68</f>
        <v>0</v>
      </c>
    </row>
    <row r="69" spans="2:10" ht="15.6">
      <c r="B69" s="10" t="s">
        <v>68</v>
      </c>
      <c r="C69" s="45">
        <v>621</v>
      </c>
      <c r="D69" s="45">
        <v>24</v>
      </c>
      <c r="E69" s="45">
        <v>645</v>
      </c>
      <c r="F69" s="45">
        <v>166803.99</v>
      </c>
      <c r="G69" s="45">
        <v>14081.01</v>
      </c>
      <c r="H69" s="45">
        <v>180885</v>
      </c>
      <c r="I69" s="13">
        <f>E69-'[1]связь с ИТОГ ДЕНЬГИ 2024'!R69</f>
        <v>0</v>
      </c>
      <c r="J69" s="12">
        <f>H69-'[1]связь с ИТОГ ДЕНЬГИ 2024'!S69</f>
        <v>0</v>
      </c>
    </row>
    <row r="70" spans="2:10" ht="15.6" hidden="1">
      <c r="B70" s="10" t="s">
        <v>69</v>
      </c>
      <c r="C70" s="45">
        <v>0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13">
        <f>E70-'[1]связь с ИТОГ ДЕНЬГИ 2024'!R70</f>
        <v>0</v>
      </c>
      <c r="J70" s="12">
        <f>H70-'[1]связь с ИТОГ ДЕНЬГИ 2024'!S70</f>
        <v>0</v>
      </c>
    </row>
    <row r="71" spans="2:10" ht="15.6" hidden="1">
      <c r="B71" s="10" t="s">
        <v>70</v>
      </c>
      <c r="C71" s="45">
        <v>0</v>
      </c>
      <c r="D71" s="45">
        <v>0</v>
      </c>
      <c r="E71" s="45">
        <v>0</v>
      </c>
      <c r="F71" s="45">
        <v>0</v>
      </c>
      <c r="G71" s="45">
        <v>0</v>
      </c>
      <c r="H71" s="45">
        <v>0</v>
      </c>
      <c r="I71" s="13">
        <f>E71-'[1]связь с ИТОГ ДЕНЬГИ 2024'!R71</f>
        <v>0</v>
      </c>
      <c r="J71" s="12">
        <f>H71-'[1]связь с ИТОГ ДЕНЬГИ 2024'!S71</f>
        <v>0</v>
      </c>
    </row>
    <row r="72" spans="2:10" ht="15.6" hidden="1">
      <c r="B72" s="18" t="s">
        <v>71</v>
      </c>
      <c r="C72" s="45">
        <v>0</v>
      </c>
      <c r="D72" s="45">
        <v>0</v>
      </c>
      <c r="E72" s="45">
        <v>0</v>
      </c>
      <c r="F72" s="45">
        <v>0</v>
      </c>
      <c r="G72" s="45">
        <v>0</v>
      </c>
      <c r="H72" s="45">
        <v>0</v>
      </c>
      <c r="I72" s="13">
        <f>E72-'[1]связь с ИТОГ ДЕНЬГИ 2024'!R72</f>
        <v>0</v>
      </c>
      <c r="J72" s="12">
        <f>H72-'[1]связь с ИТОГ ДЕНЬГИ 2024'!S72</f>
        <v>0</v>
      </c>
    </row>
    <row r="73" spans="2:10" ht="15.6">
      <c r="B73" s="10" t="s">
        <v>72</v>
      </c>
      <c r="C73" s="45">
        <v>61</v>
      </c>
      <c r="D73" s="45">
        <v>489</v>
      </c>
      <c r="E73" s="45">
        <v>550</v>
      </c>
      <c r="F73" s="45">
        <v>249439.08</v>
      </c>
      <c r="G73" s="45">
        <v>2018532.92</v>
      </c>
      <c r="H73" s="45">
        <v>2267972</v>
      </c>
      <c r="I73" s="13">
        <f>E73-'[1]связь с ИТОГ ДЕНЬГИ 2024'!R73</f>
        <v>0</v>
      </c>
      <c r="J73" s="12">
        <f>H73-'[1]связь с ИТОГ ДЕНЬГИ 2024'!S73</f>
        <v>0</v>
      </c>
    </row>
    <row r="74" spans="2:10" ht="15.6" hidden="1">
      <c r="B74" s="10" t="s">
        <v>73</v>
      </c>
      <c r="C74" s="45">
        <v>0</v>
      </c>
      <c r="D74" s="45">
        <v>0</v>
      </c>
      <c r="E74" s="45">
        <v>0</v>
      </c>
      <c r="F74" s="45">
        <v>0</v>
      </c>
      <c r="G74" s="45">
        <v>0</v>
      </c>
      <c r="H74" s="45">
        <v>0</v>
      </c>
      <c r="I74" s="13">
        <f>E74-'[1]связь с ИТОГ ДЕНЬГИ 2024'!R74</f>
        <v>0</v>
      </c>
      <c r="J74" s="12">
        <f>H74-'[1]связь с ИТОГ ДЕНЬГИ 2024'!S74</f>
        <v>0</v>
      </c>
    </row>
    <row r="75" spans="2:10" ht="15.6" hidden="1">
      <c r="B75" s="10" t="s">
        <v>74</v>
      </c>
      <c r="C75" s="45">
        <v>0</v>
      </c>
      <c r="D75" s="45">
        <v>0</v>
      </c>
      <c r="E75" s="45">
        <v>0</v>
      </c>
      <c r="F75" s="45">
        <v>0</v>
      </c>
      <c r="G75" s="45">
        <v>0</v>
      </c>
      <c r="H75" s="45">
        <v>0</v>
      </c>
      <c r="I75" s="13">
        <f>E75-'[1]связь с ИТОГ ДЕНЬГИ 2024'!R75</f>
        <v>0</v>
      </c>
      <c r="J75" s="12">
        <f>H75-'[1]связь с ИТОГ ДЕНЬГИ 2024'!S75</f>
        <v>0</v>
      </c>
    </row>
    <row r="76" spans="2:10" ht="15.6">
      <c r="B76" s="10" t="s">
        <v>75</v>
      </c>
      <c r="C76" s="45">
        <v>318</v>
      </c>
      <c r="D76" s="45">
        <v>582</v>
      </c>
      <c r="E76" s="45">
        <v>900</v>
      </c>
      <c r="F76" s="45">
        <v>11216345.35</v>
      </c>
      <c r="G76" s="45">
        <v>20520813.649999999</v>
      </c>
      <c r="H76" s="45">
        <v>31737159</v>
      </c>
      <c r="I76" s="13">
        <f>E76-'[1]связь с ИТОГ ДЕНЬГИ 2024'!R76</f>
        <v>0</v>
      </c>
      <c r="J76" s="12">
        <f>H76-'[1]связь с ИТОГ ДЕНЬГИ 2024'!S76</f>
        <v>0</v>
      </c>
    </row>
    <row r="77" spans="2:10" ht="15.6">
      <c r="B77" s="10" t="s">
        <v>76</v>
      </c>
      <c r="C77" s="45">
        <v>6685</v>
      </c>
      <c r="D77" s="45">
        <v>11171</v>
      </c>
      <c r="E77" s="45">
        <v>17856</v>
      </c>
      <c r="F77" s="45">
        <v>42050819.109999999</v>
      </c>
      <c r="G77" s="45">
        <v>70263420.890000001</v>
      </c>
      <c r="H77" s="45">
        <v>112314240</v>
      </c>
      <c r="I77" s="13">
        <f>E77-'[1]связь с ИТОГ ДЕНЬГИ 2024'!R77</f>
        <v>0</v>
      </c>
      <c r="J77" s="12">
        <f>H77-'[1]связь с ИТОГ ДЕНЬГИ 2024'!S77</f>
        <v>0</v>
      </c>
    </row>
    <row r="78" spans="2:10" ht="15.6">
      <c r="B78" s="10" t="s">
        <v>77</v>
      </c>
      <c r="C78" s="45">
        <v>125</v>
      </c>
      <c r="D78" s="45">
        <v>142</v>
      </c>
      <c r="E78" s="45">
        <v>267</v>
      </c>
      <c r="F78" s="45">
        <v>1103270</v>
      </c>
      <c r="G78" s="45">
        <v>1260880</v>
      </c>
      <c r="H78" s="45">
        <v>2364150</v>
      </c>
      <c r="I78" s="13">
        <f>E78-'[1]связь с ИТОГ ДЕНЬГИ 2024'!R78</f>
        <v>0</v>
      </c>
      <c r="J78" s="12">
        <f>H78-'[1]связь с ИТОГ ДЕНЬГИ 2024'!S78</f>
        <v>0</v>
      </c>
    </row>
    <row r="79" spans="2:10" ht="15.6">
      <c r="B79" s="10" t="s">
        <v>78</v>
      </c>
      <c r="C79" s="45">
        <v>65</v>
      </c>
      <c r="D79" s="45">
        <v>142</v>
      </c>
      <c r="E79" s="45">
        <v>207</v>
      </c>
      <c r="F79" s="45">
        <v>587382.65</v>
      </c>
      <c r="G79" s="45">
        <v>1279517.3500000001</v>
      </c>
      <c r="H79" s="45">
        <v>1866900</v>
      </c>
      <c r="I79" s="13">
        <f>E79-'[1]связь с ИТОГ ДЕНЬГИ 2024'!R79</f>
        <v>0</v>
      </c>
      <c r="J79" s="12">
        <f>H79-'[1]связь с ИТОГ ДЕНЬГИ 2024'!S79</f>
        <v>0</v>
      </c>
    </row>
    <row r="80" spans="2:10" ht="15.6" hidden="1">
      <c r="B80" s="28" t="s">
        <v>79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13">
        <f>E80-'[1]связь с ИТОГ ДЕНЬГИ 2024'!R80</f>
        <v>0</v>
      </c>
      <c r="J80" s="12">
        <f>H80-'[1]связь с ИТОГ ДЕНЬГИ 2024'!S80</f>
        <v>0</v>
      </c>
    </row>
    <row r="81" spans="2:10" ht="15.6">
      <c r="B81" s="28" t="s">
        <v>80</v>
      </c>
      <c r="C81" s="45">
        <v>50</v>
      </c>
      <c r="D81" s="45">
        <v>145</v>
      </c>
      <c r="E81" s="45">
        <v>195</v>
      </c>
      <c r="F81" s="45">
        <v>317533.74</v>
      </c>
      <c r="G81" s="45">
        <v>1187716.26</v>
      </c>
      <c r="H81" s="45">
        <v>1505250</v>
      </c>
      <c r="I81" s="13">
        <f>E81-'[1]связь с ИТОГ ДЕНЬГИ 2024'!R81</f>
        <v>0</v>
      </c>
      <c r="J81" s="12">
        <f>H81-'[1]связь с ИТОГ ДЕНЬГИ 2024'!S81</f>
        <v>0</v>
      </c>
    </row>
    <row r="82" spans="2:10" ht="15.6">
      <c r="B82" s="28" t="s">
        <v>81</v>
      </c>
      <c r="C82" s="45">
        <v>642</v>
      </c>
      <c r="D82" s="45">
        <v>1303</v>
      </c>
      <c r="E82" s="45">
        <v>1945</v>
      </c>
      <c r="F82" s="45">
        <v>2570683.5099999998</v>
      </c>
      <c r="G82" s="45">
        <v>5600487.4900000002</v>
      </c>
      <c r="H82" s="45">
        <v>8171171</v>
      </c>
      <c r="I82" s="13">
        <f>E82-'[1]связь с ИТОГ ДЕНЬГИ 2024'!R82</f>
        <v>0</v>
      </c>
      <c r="J82" s="12">
        <f>H82-'[1]связь с ИТОГ ДЕНЬГИ 2024'!S82</f>
        <v>0</v>
      </c>
    </row>
    <row r="83" spans="2:10" ht="15.6" hidden="1">
      <c r="B83" s="29" t="s">
        <v>82</v>
      </c>
      <c r="C83" s="45">
        <v>0</v>
      </c>
      <c r="D83" s="45">
        <v>0</v>
      </c>
      <c r="E83" s="45">
        <v>0</v>
      </c>
      <c r="F83" s="45">
        <v>0</v>
      </c>
      <c r="G83" s="45">
        <v>0</v>
      </c>
      <c r="H83" s="45">
        <v>0</v>
      </c>
      <c r="I83" s="13">
        <f>E83-'[1]связь с ИТОГ ДЕНЬГИ 2024'!R83</f>
        <v>0</v>
      </c>
      <c r="J83" s="12">
        <f>H83-'[1]связь с ИТОГ ДЕНЬГИ 2024'!S83</f>
        <v>0</v>
      </c>
    </row>
    <row r="84" spans="2:10" ht="15.6">
      <c r="B84" s="29" t="s">
        <v>83</v>
      </c>
      <c r="C84" s="45">
        <v>81</v>
      </c>
      <c r="D84" s="45">
        <v>119</v>
      </c>
      <c r="E84" s="45">
        <v>200</v>
      </c>
      <c r="F84" s="45">
        <v>2856344.31</v>
      </c>
      <c r="G84" s="45">
        <v>4196357.6900000004</v>
      </c>
      <c r="H84" s="45">
        <v>7052702</v>
      </c>
      <c r="I84" s="13">
        <f>E84-'[1]связь с ИТОГ ДЕНЬГИ 2024'!R84</f>
        <v>0</v>
      </c>
      <c r="J84" s="12">
        <f>H84-'[1]связь с ИТОГ ДЕНЬГИ 2024'!S84</f>
        <v>0</v>
      </c>
    </row>
    <row r="85" spans="2:10" ht="15.6" hidden="1">
      <c r="B85" s="29" t="s">
        <v>84</v>
      </c>
      <c r="C85" s="45">
        <v>0</v>
      </c>
      <c r="D85" s="45">
        <v>0</v>
      </c>
      <c r="E85" s="45">
        <v>0</v>
      </c>
      <c r="F85" s="45">
        <v>0</v>
      </c>
      <c r="G85" s="45">
        <v>0</v>
      </c>
      <c r="H85" s="45">
        <v>0</v>
      </c>
      <c r="I85" s="13">
        <f>E85-'[1]связь с ИТОГ ДЕНЬГИ 2024'!R85</f>
        <v>0</v>
      </c>
      <c r="J85" s="12">
        <f>H85-'[1]связь с ИТОГ ДЕНЬГИ 2024'!S85</f>
        <v>0</v>
      </c>
    </row>
    <row r="86" spans="2:10" ht="15.6" hidden="1">
      <c r="B86" s="29" t="s">
        <v>85</v>
      </c>
      <c r="C86" s="45">
        <v>0</v>
      </c>
      <c r="D86" s="45">
        <v>0</v>
      </c>
      <c r="E86" s="45">
        <v>0</v>
      </c>
      <c r="F86" s="45">
        <v>0</v>
      </c>
      <c r="G86" s="45">
        <v>0</v>
      </c>
      <c r="H86" s="45">
        <v>0</v>
      </c>
      <c r="I86" s="13">
        <f>E86-'[1]связь с ИТОГ ДЕНЬГИ 2024'!R86</f>
        <v>0</v>
      </c>
      <c r="J86" s="12">
        <f>H86-'[1]связь с ИТОГ ДЕНЬГИ 2024'!S86</f>
        <v>0</v>
      </c>
    </row>
    <row r="87" spans="2:10" ht="15.6" hidden="1">
      <c r="B87" s="29" t="s">
        <v>86</v>
      </c>
      <c r="C87" s="45">
        <v>0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13">
        <f>E87-'[1]связь с ИТОГ ДЕНЬГИ 2024'!R87</f>
        <v>0</v>
      </c>
      <c r="J87" s="12">
        <f>H87-'[1]связь с ИТОГ ДЕНЬГИ 2024'!S87</f>
        <v>0</v>
      </c>
    </row>
    <row r="88" spans="2:10" ht="15.6" hidden="1">
      <c r="B88" s="29" t="s">
        <v>87</v>
      </c>
      <c r="C88" s="45">
        <v>0</v>
      </c>
      <c r="D88" s="45">
        <v>0</v>
      </c>
      <c r="E88" s="45">
        <v>0</v>
      </c>
      <c r="F88" s="45">
        <v>0</v>
      </c>
      <c r="G88" s="45">
        <v>0</v>
      </c>
      <c r="H88" s="45">
        <v>0</v>
      </c>
      <c r="I88" s="13">
        <f>E88-'[1]связь с ИТОГ ДЕНЬГИ 2024'!R88</f>
        <v>0</v>
      </c>
      <c r="J88" s="12">
        <f>H88-'[1]связь с ИТОГ ДЕНЬГИ 2024'!S88</f>
        <v>0</v>
      </c>
    </row>
    <row r="89" spans="2:10" ht="15.6" hidden="1">
      <c r="B89" s="29" t="s">
        <v>88</v>
      </c>
      <c r="C89" s="45">
        <v>0</v>
      </c>
      <c r="D89" s="45">
        <v>0</v>
      </c>
      <c r="E89" s="45">
        <v>0</v>
      </c>
      <c r="F89" s="45">
        <v>0</v>
      </c>
      <c r="G89" s="45">
        <v>0</v>
      </c>
      <c r="H89" s="45">
        <v>0</v>
      </c>
      <c r="I89" s="13">
        <f>E89-'[1]связь с ИТОГ ДЕНЬГИ 2024'!R89</f>
        <v>0</v>
      </c>
      <c r="J89" s="12">
        <f>H89-'[1]связь с ИТОГ ДЕНЬГИ 2024'!S89</f>
        <v>0</v>
      </c>
    </row>
    <row r="90" spans="2:10" ht="15.6" hidden="1">
      <c r="B90" s="29" t="s">
        <v>89</v>
      </c>
      <c r="C90" s="45">
        <v>0</v>
      </c>
      <c r="D90" s="45">
        <v>0</v>
      </c>
      <c r="E90" s="45">
        <v>0</v>
      </c>
      <c r="F90" s="45">
        <v>0</v>
      </c>
      <c r="G90" s="45">
        <v>0</v>
      </c>
      <c r="H90" s="45">
        <v>0</v>
      </c>
      <c r="I90" s="13">
        <f>E90-'[1]связь с ИТОГ ДЕНЬГИ 2024'!R90</f>
        <v>0</v>
      </c>
      <c r="J90" s="12">
        <f>H90-'[1]связь с ИТОГ ДЕНЬГИ 2024'!S90</f>
        <v>0</v>
      </c>
    </row>
    <row r="91" spans="2:10" ht="15.6" hidden="1">
      <c r="B91" s="29" t="s">
        <v>90</v>
      </c>
      <c r="C91" s="45">
        <v>0</v>
      </c>
      <c r="D91" s="45">
        <v>0</v>
      </c>
      <c r="E91" s="45">
        <v>0</v>
      </c>
      <c r="F91" s="45">
        <v>0</v>
      </c>
      <c r="G91" s="45">
        <v>0</v>
      </c>
      <c r="H91" s="45">
        <v>0</v>
      </c>
      <c r="I91" s="13">
        <f>E91-'[1]связь с ИТОГ ДЕНЬГИ 2024'!R91</f>
        <v>0</v>
      </c>
      <c r="J91" s="12">
        <f>H91-'[1]связь с ИТОГ ДЕНЬГИ 2024'!S91</f>
        <v>0</v>
      </c>
    </row>
    <row r="92" spans="2:10" ht="15.6">
      <c r="B92" s="8" t="s">
        <v>91</v>
      </c>
      <c r="C92" s="45">
        <v>10394</v>
      </c>
      <c r="D92" s="45">
        <v>37737</v>
      </c>
      <c r="E92" s="45">
        <v>48131</v>
      </c>
      <c r="F92" s="45">
        <v>68538330.649999991</v>
      </c>
      <c r="G92" s="45">
        <v>245354802.86999997</v>
      </c>
      <c r="H92" s="45">
        <v>313893133.51999998</v>
      </c>
      <c r="I92" s="13">
        <f>E92-'[1]связь с ИТОГ ДЕНЬГИ 2024'!R92</f>
        <v>0.40000000000145519</v>
      </c>
      <c r="J92" s="12">
        <f>H92-'[1]связь с ИТОГ ДЕНЬГИ 2024'!S92</f>
        <v>-3.8095712661743164E-3</v>
      </c>
    </row>
    <row r="93" spans="2:10" ht="15.6">
      <c r="B93" s="8" t="s">
        <v>92</v>
      </c>
      <c r="C93" s="45">
        <v>162424</v>
      </c>
      <c r="D93" s="45">
        <v>282161</v>
      </c>
      <c r="E93" s="45">
        <v>444585</v>
      </c>
      <c r="F93" s="45">
        <v>203559454.30181816</v>
      </c>
      <c r="G93" s="45">
        <v>460929918.40363634</v>
      </c>
      <c r="H93" s="45">
        <v>664489372.70545459</v>
      </c>
      <c r="I93" s="13">
        <f>E93-'[1]связь с ИТОГ ДЕНЬГИ 2024'!R93</f>
        <v>0.40000000002328306</v>
      </c>
      <c r="J93" s="12">
        <f>H93-'[1]связь с ИТОГ ДЕНЬГИ 2024'!S93</f>
        <v>1.5735864639282227E-2</v>
      </c>
    </row>
    <row r="94" spans="2:10" ht="15.6" hidden="1">
      <c r="B94" s="21"/>
      <c r="E94" s="22">
        <f>'[1]связь с ИТОГ ДЕНЬГИ 2024'!R93</f>
        <v>444584.6</v>
      </c>
      <c r="H94" s="22">
        <f>'[1]связь с ИТОГ ДЕНЬГИ 2024'!S93</f>
        <v>664489372.68971872</v>
      </c>
    </row>
    <row r="95" spans="2:10" hidden="1">
      <c r="E95" s="22">
        <f>E93-E94</f>
        <v>0.40000000002328306</v>
      </c>
      <c r="H95" s="22">
        <f>H93-H94</f>
        <v>1.5735864639282227E-2</v>
      </c>
    </row>
    <row r="96" spans="2:10" hidden="1"/>
    <row r="97" hidden="1"/>
    <row r="98" hidden="1"/>
    <row r="99" hidden="1"/>
  </sheetData>
  <mergeCells count="1">
    <mergeCell ref="B2:B4"/>
  </mergeCells>
  <pageMargins left="0.9055118110236221" right="0.11811023622047245" top="0.74803149606299213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АМБ.ПОМОЩЬ профилактика</vt:lpstr>
      <vt:lpstr>АМБ.ПОМОЩЬ обращения</vt:lpstr>
      <vt:lpstr>УСЛУГИ</vt:lpstr>
      <vt:lpstr>'АМБ.ПОМОЩЬ обращения'!Область_печати</vt:lpstr>
      <vt:lpstr>'АМБ.ПОМОЩЬ профилактика'!Область_печати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KomedovaE</dc:creator>
  <cp:lastModifiedBy>golovan</cp:lastModifiedBy>
  <cp:lastPrinted>2024-07-31T11:29:29Z</cp:lastPrinted>
  <dcterms:created xsi:type="dcterms:W3CDTF">2024-06-03T06:28:02Z</dcterms:created>
  <dcterms:modified xsi:type="dcterms:W3CDTF">2024-08-16T10:05:33Z</dcterms:modified>
</cp:coreProperties>
</file>