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3256" windowHeight="11832"/>
  </bookViews>
  <sheets>
    <sheet name="стационар" sheetId="1" r:id="rId1"/>
    <sheet name="дневной" sheetId="2" r:id="rId2"/>
    <sheet name="амб.помощь проф." sheetId="3" r:id="rId3"/>
    <sheet name="амб.помощь неотложка" sheetId="4" r:id="rId4"/>
    <sheet name="амб.помощь обращения" sheetId="5" r:id="rId5"/>
    <sheet name="услуги" sheetId="6" r:id="rId6"/>
    <sheet name="СКОРАЯ помощь" sheetId="8" r:id="rId7"/>
    <sheet name="фин.средств ВСЕГО" sheetId="7" r:id="rId8"/>
  </sheets>
  <externalReferences>
    <externalReference r:id="rId9"/>
    <externalReference r:id="rId10"/>
  </externalReferences>
  <definedNames>
    <definedName name="_xlnm.Print_Area" localSheetId="3">'амб.помощь неотложка'!$A$1:$J$93</definedName>
    <definedName name="_xlnm.Print_Area" localSheetId="4">'амб.помощь обращения'!$A$1:$V$93</definedName>
    <definedName name="_xlnm.Print_Area" localSheetId="2">'амб.помощь проф.'!$A$1:$J$93</definedName>
    <definedName name="_xlnm.Print_Area" localSheetId="1">дневной!$A$1:$S$93</definedName>
    <definedName name="_xlnm.Print_Area" localSheetId="0">стационар!$A$1:$AA$98</definedName>
    <definedName name="_xlnm.Print_Area" localSheetId="5">услуги!$A$1:$G$93</definedName>
    <definedName name="_xlnm.Print_Area" localSheetId="7">'фин.средств ВСЕГО'!$A$1:$D$93</definedName>
  </definedNames>
  <calcPr calcId="125725"/>
</workbook>
</file>

<file path=xl/calcChain.xml><?xml version="1.0" encoding="utf-8"?>
<calcChain xmlns="http://schemas.openxmlformats.org/spreadsheetml/2006/main">
  <c r="G94" i="8"/>
  <c r="D94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F91" i="7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3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7"/>
  <c r="F35"/>
  <c r="F34"/>
  <c r="F33"/>
  <c r="F32"/>
  <c r="F31"/>
  <c r="F30"/>
  <c r="F29"/>
  <c r="F28"/>
  <c r="F27"/>
  <c r="F26"/>
  <c r="F25"/>
  <c r="F24"/>
  <c r="F23"/>
  <c r="F22"/>
  <c r="F21"/>
  <c r="F20"/>
  <c r="F18"/>
  <c r="F16"/>
  <c r="F15"/>
  <c r="F14"/>
  <c r="F13"/>
  <c r="F12"/>
  <c r="F11"/>
  <c r="F10"/>
  <c r="F9"/>
  <c r="F8"/>
  <c r="F7"/>
  <c r="F17"/>
  <c r="G94" i="6"/>
  <c r="D94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H64"/>
  <c r="I63"/>
  <c r="H63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7"/>
  <c r="H37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H19"/>
  <c r="I18"/>
  <c r="H18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V94" i="5"/>
  <c r="P94"/>
  <c r="M94"/>
  <c r="G94"/>
  <c r="D94"/>
  <c r="Y91"/>
  <c r="X91"/>
  <c r="Y90"/>
  <c r="X90"/>
  <c r="Y89"/>
  <c r="Z88"/>
  <c r="Y88"/>
  <c r="X88"/>
  <c r="Z87"/>
  <c r="Y87"/>
  <c r="X87"/>
  <c r="Z86"/>
  <c r="Y86"/>
  <c r="X86"/>
  <c r="Z85"/>
  <c r="X85"/>
  <c r="Z84"/>
  <c r="X84"/>
  <c r="Z83"/>
  <c r="X83"/>
  <c r="Z82"/>
  <c r="Y82"/>
  <c r="X82"/>
  <c r="Z81"/>
  <c r="Y81"/>
  <c r="X81"/>
  <c r="Z80"/>
  <c r="Y80"/>
  <c r="X80"/>
  <c r="Z79"/>
  <c r="Y79"/>
  <c r="X79"/>
  <c r="Z78"/>
  <c r="Y78"/>
  <c r="X78"/>
  <c r="Z77"/>
  <c r="Y77"/>
  <c r="X77"/>
  <c r="Z76"/>
  <c r="Y76"/>
  <c r="X76"/>
  <c r="Z75"/>
  <c r="Y75"/>
  <c r="X75"/>
  <c r="Z74"/>
  <c r="Y74"/>
  <c r="X74"/>
  <c r="Z73"/>
  <c r="Y73"/>
  <c r="X73"/>
  <c r="Z72"/>
  <c r="Y72"/>
  <c r="X72"/>
  <c r="Z71"/>
  <c r="Y71"/>
  <c r="X71"/>
  <c r="Z70"/>
  <c r="Y70"/>
  <c r="X70"/>
  <c r="Z69"/>
  <c r="Y69"/>
  <c r="X69"/>
  <c r="Z68"/>
  <c r="Y68"/>
  <c r="X68"/>
  <c r="Z67"/>
  <c r="Y67"/>
  <c r="X67"/>
  <c r="Z66"/>
  <c r="Y66"/>
  <c r="X66"/>
  <c r="Z65"/>
  <c r="Y65"/>
  <c r="X65"/>
  <c r="Z63"/>
  <c r="Y63"/>
  <c r="X63"/>
  <c r="Y61"/>
  <c r="X61"/>
  <c r="Y60"/>
  <c r="X60"/>
  <c r="Z59"/>
  <c r="Y59"/>
  <c r="X59"/>
  <c r="Y58"/>
  <c r="X58"/>
  <c r="Y57"/>
  <c r="X57"/>
  <c r="Y56"/>
  <c r="X56"/>
  <c r="Y55"/>
  <c r="X55"/>
  <c r="Y54"/>
  <c r="X54"/>
  <c r="Z53"/>
  <c r="Y53"/>
  <c r="X53"/>
  <c r="Y52"/>
  <c r="X52"/>
  <c r="Z51"/>
  <c r="Y51"/>
  <c r="X51"/>
  <c r="Y50"/>
  <c r="X50"/>
  <c r="Z49"/>
  <c r="Y49"/>
  <c r="Y48"/>
  <c r="X48"/>
  <c r="Z47"/>
  <c r="Y47"/>
  <c r="X47"/>
  <c r="Y46"/>
  <c r="X46"/>
  <c r="Y45"/>
  <c r="X45"/>
  <c r="Y44"/>
  <c r="X44"/>
  <c r="Y43"/>
  <c r="X43"/>
  <c r="Y42"/>
  <c r="X42"/>
  <c r="Z41"/>
  <c r="Y41"/>
  <c r="X41"/>
  <c r="Z40"/>
  <c r="Z39"/>
  <c r="Y39"/>
  <c r="X39"/>
  <c r="Z37"/>
  <c r="Y37"/>
  <c r="X37"/>
  <c r="Z35"/>
  <c r="Y35"/>
  <c r="X35"/>
  <c r="Z34"/>
  <c r="Y34"/>
  <c r="X34"/>
  <c r="Z33"/>
  <c r="Y33"/>
  <c r="X33"/>
  <c r="Y32"/>
  <c r="X32"/>
  <c r="Y31"/>
  <c r="X31"/>
  <c r="Y30"/>
  <c r="X30"/>
  <c r="Z29"/>
  <c r="Y29"/>
  <c r="X29"/>
  <c r="Y28"/>
  <c r="X28"/>
  <c r="Z27"/>
  <c r="Z26"/>
  <c r="Y26"/>
  <c r="X26"/>
  <c r="Z25"/>
  <c r="Y25"/>
  <c r="X25"/>
  <c r="Z24"/>
  <c r="Y24"/>
  <c r="X24"/>
  <c r="Z23"/>
  <c r="Y23"/>
  <c r="X23"/>
  <c r="Z22"/>
  <c r="Y22"/>
  <c r="X22"/>
  <c r="Z21"/>
  <c r="Y21"/>
  <c r="X21"/>
  <c r="Z20"/>
  <c r="Y20"/>
  <c r="X20"/>
  <c r="Z18"/>
  <c r="Y18"/>
  <c r="X18"/>
  <c r="Z16"/>
  <c r="Y16"/>
  <c r="X16"/>
  <c r="Z15"/>
  <c r="Y15"/>
  <c r="X15"/>
  <c r="Z14"/>
  <c r="Y14"/>
  <c r="X14"/>
  <c r="Z13"/>
  <c r="Y13"/>
  <c r="X13"/>
  <c r="Z12"/>
  <c r="Y12"/>
  <c r="X12"/>
  <c r="Z11"/>
  <c r="Y11"/>
  <c r="X11"/>
  <c r="Z10"/>
  <c r="Y10"/>
  <c r="X10"/>
  <c r="Z9"/>
  <c r="Y9"/>
  <c r="X9"/>
  <c r="Z8"/>
  <c r="Y8"/>
  <c r="X8"/>
  <c r="Z7"/>
  <c r="Y7"/>
  <c r="X7"/>
  <c r="J94" i="4"/>
  <c r="D94"/>
  <c r="M91"/>
  <c r="L91"/>
  <c r="M90"/>
  <c r="L90"/>
  <c r="M89"/>
  <c r="L89"/>
  <c r="M88"/>
  <c r="L88"/>
  <c r="M87"/>
  <c r="L87"/>
  <c r="M86"/>
  <c r="L86"/>
  <c r="M85"/>
  <c r="L85"/>
  <c r="M84"/>
  <c r="L84"/>
  <c r="M83"/>
  <c r="L83"/>
  <c r="M82"/>
  <c r="L82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M16"/>
  <c r="L16"/>
  <c r="M15"/>
  <c r="L15"/>
  <c r="M14"/>
  <c r="L14"/>
  <c r="M13"/>
  <c r="L13"/>
  <c r="M12"/>
  <c r="L12"/>
  <c r="M11"/>
  <c r="L11"/>
  <c r="M10"/>
  <c r="L10"/>
  <c r="M9"/>
  <c r="L9"/>
  <c r="M8"/>
  <c r="L8"/>
  <c r="M7"/>
  <c r="L7"/>
  <c r="J94" i="3"/>
  <c r="D94"/>
  <c r="L93"/>
  <c r="L92"/>
  <c r="M91"/>
  <c r="L91"/>
  <c r="M90"/>
  <c r="L90"/>
  <c r="M89"/>
  <c r="L89"/>
  <c r="M88"/>
  <c r="L88"/>
  <c r="M87"/>
  <c r="L87"/>
  <c r="M86"/>
  <c r="L86"/>
  <c r="M85"/>
  <c r="L85"/>
  <c r="M84"/>
  <c r="L84"/>
  <c r="M83"/>
  <c r="L83"/>
  <c r="M82"/>
  <c r="L82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L63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L37"/>
  <c r="L36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L18"/>
  <c r="L17"/>
  <c r="M16"/>
  <c r="L16"/>
  <c r="M15"/>
  <c r="L15"/>
  <c r="M14"/>
  <c r="L14"/>
  <c r="M13"/>
  <c r="L13"/>
  <c r="M12"/>
  <c r="L12"/>
  <c r="M11"/>
  <c r="L11"/>
  <c r="M10"/>
  <c r="L10"/>
  <c r="M9"/>
  <c r="L9"/>
  <c r="M8"/>
  <c r="L8"/>
  <c r="M7"/>
  <c r="L7"/>
  <c r="S94" i="2"/>
  <c r="M94"/>
  <c r="J94"/>
  <c r="D94"/>
  <c r="W91"/>
  <c r="U91"/>
  <c r="V90"/>
  <c r="W89"/>
  <c r="U89"/>
  <c r="V88"/>
  <c r="W87"/>
  <c r="U87"/>
  <c r="V86"/>
  <c r="U86"/>
  <c r="V85"/>
  <c r="W84"/>
  <c r="U84"/>
  <c r="U83"/>
  <c r="W82"/>
  <c r="U82"/>
  <c r="W81"/>
  <c r="V81"/>
  <c r="U80"/>
  <c r="W79"/>
  <c r="U79"/>
  <c r="W78"/>
  <c r="V78"/>
  <c r="U78"/>
  <c r="W77"/>
  <c r="U77"/>
  <c r="U76"/>
  <c r="V75"/>
  <c r="V74"/>
  <c r="V73"/>
  <c r="U72"/>
  <c r="W71"/>
  <c r="V71"/>
  <c r="U71"/>
  <c r="W70"/>
  <c r="W69"/>
  <c r="W68"/>
  <c r="W67"/>
  <c r="W66"/>
  <c r="V66"/>
  <c r="U66"/>
  <c r="U65"/>
  <c r="W63"/>
  <c r="V63"/>
  <c r="U63"/>
  <c r="W61"/>
  <c r="W60"/>
  <c r="V60"/>
  <c r="W58"/>
  <c r="U58"/>
  <c r="W57"/>
  <c r="U57"/>
  <c r="V56"/>
  <c r="U56"/>
  <c r="V55"/>
  <c r="U55"/>
  <c r="W54"/>
  <c r="V54"/>
  <c r="U54"/>
  <c r="W53"/>
  <c r="U53"/>
  <c r="W52"/>
  <c r="U52"/>
  <c r="V51"/>
  <c r="U51"/>
  <c r="W50"/>
  <c r="U50"/>
  <c r="V49"/>
  <c r="U49"/>
  <c r="W48"/>
  <c r="U48"/>
  <c r="W47"/>
  <c r="V47"/>
  <c r="U47"/>
  <c r="V46"/>
  <c r="W45"/>
  <c r="V45"/>
  <c r="W44"/>
  <c r="V43"/>
  <c r="U42"/>
  <c r="U41"/>
  <c r="V40"/>
  <c r="U40"/>
  <c r="W39"/>
  <c r="V39"/>
  <c r="U39"/>
  <c r="W37"/>
  <c r="V37"/>
  <c r="U37"/>
  <c r="V35"/>
  <c r="U35"/>
  <c r="V34"/>
  <c r="U34"/>
  <c r="W33"/>
  <c r="V33"/>
  <c r="W32"/>
  <c r="U32"/>
  <c r="W31"/>
  <c r="U31"/>
  <c r="W30"/>
  <c r="U30"/>
  <c r="W29"/>
  <c r="U29"/>
  <c r="W28"/>
  <c r="U28"/>
  <c r="W27"/>
  <c r="U27"/>
  <c r="W26"/>
  <c r="U26"/>
  <c r="W25"/>
  <c r="U25"/>
  <c r="W24"/>
  <c r="W23"/>
  <c r="W22"/>
  <c r="W21"/>
  <c r="W18"/>
  <c r="V18"/>
  <c r="U18"/>
  <c r="W16"/>
  <c r="V16"/>
  <c r="W15"/>
  <c r="V15"/>
  <c r="W14"/>
  <c r="V14"/>
  <c r="W13"/>
  <c r="V13"/>
  <c r="W12"/>
  <c r="V12"/>
  <c r="W11"/>
  <c r="V11"/>
  <c r="V10"/>
  <c r="W9"/>
  <c r="V8"/>
  <c r="W7"/>
  <c r="V7"/>
  <c r="U7"/>
  <c r="AA99" i="1"/>
  <c r="U99"/>
  <c r="Q99"/>
  <c r="N99"/>
  <c r="J99"/>
  <c r="D99"/>
  <c r="AE94"/>
  <c r="AD94"/>
  <c r="AF93"/>
  <c r="AD93"/>
  <c r="AF91"/>
  <c r="AD91"/>
  <c r="AF89"/>
  <c r="AD89"/>
  <c r="AF87"/>
  <c r="AD87"/>
  <c r="AF85"/>
  <c r="AD85"/>
  <c r="AF83"/>
  <c r="AD83"/>
  <c r="AF81"/>
  <c r="AD81"/>
  <c r="AF79"/>
  <c r="AD79"/>
  <c r="AE77"/>
  <c r="AF77"/>
  <c r="AD77"/>
  <c r="AF75"/>
  <c r="AD75"/>
  <c r="AF73"/>
  <c r="AD73"/>
  <c r="AF72"/>
  <c r="AF71"/>
  <c r="AD71"/>
  <c r="AF70"/>
  <c r="AF68"/>
  <c r="AE68"/>
  <c r="AD68"/>
  <c r="AE66"/>
  <c r="AF66"/>
  <c r="AD66"/>
  <c r="AF65"/>
  <c r="AD65"/>
  <c r="AE62"/>
  <c r="AD62"/>
  <c r="AE61"/>
  <c r="AF61"/>
  <c r="AD61"/>
  <c r="AE60"/>
  <c r="AF60"/>
  <c r="AD60"/>
  <c r="AE59"/>
  <c r="AF59"/>
  <c r="AD59"/>
  <c r="AE58"/>
  <c r="AF58"/>
  <c r="AD58"/>
  <c r="AF57"/>
  <c r="AD57"/>
  <c r="AE56"/>
  <c r="AD55"/>
  <c r="AE54"/>
  <c r="AF54"/>
  <c r="AD54"/>
  <c r="AE53"/>
  <c r="AF53"/>
  <c r="AD53"/>
  <c r="AE52"/>
  <c r="AF52"/>
  <c r="AD52"/>
  <c r="AE51"/>
  <c r="AF51"/>
  <c r="AD51"/>
  <c r="AE50"/>
  <c r="AF50"/>
  <c r="AD50"/>
  <c r="AE49"/>
  <c r="AF49"/>
  <c r="AD49"/>
  <c r="AE48"/>
  <c r="AF48"/>
  <c r="AD48"/>
  <c r="AF47"/>
  <c r="AD47"/>
  <c r="AE46"/>
  <c r="AF46"/>
  <c r="AE45"/>
  <c r="AF45"/>
  <c r="AD45"/>
  <c r="AF44"/>
  <c r="AF42"/>
  <c r="AE42"/>
  <c r="AD42"/>
  <c r="AE40"/>
  <c r="AF40"/>
  <c r="AD40"/>
  <c r="AF39"/>
  <c r="AD39"/>
  <c r="AF38"/>
  <c r="AD38"/>
  <c r="AF37"/>
  <c r="AD37"/>
  <c r="AF36"/>
  <c r="AD36"/>
  <c r="AE35"/>
  <c r="AF35"/>
  <c r="AD35"/>
  <c r="AF34"/>
  <c r="AE33"/>
  <c r="AF33"/>
  <c r="AD33"/>
  <c r="AF32"/>
  <c r="AD32"/>
  <c r="AF31"/>
  <c r="AD31"/>
  <c r="AF30"/>
  <c r="AF29"/>
  <c r="AD29"/>
  <c r="AF28"/>
  <c r="AD28"/>
  <c r="AF27"/>
  <c r="AD27"/>
  <c r="AF26"/>
  <c r="AE26"/>
  <c r="AD26"/>
  <c r="AE25"/>
  <c r="AF25"/>
  <c r="AD25"/>
  <c r="AF23"/>
  <c r="AE23"/>
  <c r="AD23"/>
  <c r="AE16"/>
  <c r="AF16"/>
  <c r="AD16"/>
  <c r="AE15"/>
  <c r="AF15"/>
  <c r="AD15"/>
  <c r="AE14"/>
  <c r="AF14"/>
  <c r="AD14"/>
  <c r="AE13"/>
  <c r="AF13"/>
  <c r="AD13"/>
  <c r="AE12"/>
  <c r="AF12"/>
  <c r="AD12"/>
  <c r="I38" i="8" l="1"/>
  <c r="H64"/>
  <c r="F19" i="7"/>
  <c r="F36"/>
  <c r="F6"/>
  <c r="I62" i="6"/>
  <c r="I38"/>
  <c r="H36"/>
  <c r="X27" i="5"/>
  <c r="Z31"/>
  <c r="X40"/>
  <c r="Z43"/>
  <c r="Z45"/>
  <c r="Z55"/>
  <c r="Z57"/>
  <c r="Z61"/>
  <c r="Y83"/>
  <c r="Y84"/>
  <c r="Y85"/>
  <c r="Z89"/>
  <c r="Z91"/>
  <c r="Z28"/>
  <c r="Y27"/>
  <c r="Z30"/>
  <c r="Z32"/>
  <c r="Y40"/>
  <c r="Z42"/>
  <c r="Z44"/>
  <c r="Z46"/>
  <c r="Z48"/>
  <c r="X49"/>
  <c r="Z50"/>
  <c r="Z52"/>
  <c r="Z54"/>
  <c r="Z56"/>
  <c r="Z58"/>
  <c r="Z60"/>
  <c r="X89"/>
  <c r="Z90"/>
  <c r="V95"/>
  <c r="M6" i="4"/>
  <c r="L6"/>
  <c r="L19"/>
  <c r="M6" i="3"/>
  <c r="L19"/>
  <c r="L6"/>
  <c r="L64"/>
  <c r="W8" i="2"/>
  <c r="W10"/>
  <c r="V20"/>
  <c r="V21"/>
  <c r="V23"/>
  <c r="V24"/>
  <c r="U8"/>
  <c r="U9"/>
  <c r="U10"/>
  <c r="U11"/>
  <c r="U12"/>
  <c r="V41"/>
  <c r="V42"/>
  <c r="W49"/>
  <c r="W51"/>
  <c r="V57"/>
  <c r="U61"/>
  <c r="U73"/>
  <c r="U74"/>
  <c r="W74"/>
  <c r="U75"/>
  <c r="V76"/>
  <c r="W80"/>
  <c r="W83"/>
  <c r="W85"/>
  <c r="W86"/>
  <c r="U88"/>
  <c r="W88"/>
  <c r="U90"/>
  <c r="W90"/>
  <c r="U85"/>
  <c r="W19"/>
  <c r="W36"/>
  <c r="V62"/>
  <c r="U33"/>
  <c r="V9"/>
  <c r="U13"/>
  <c r="U14"/>
  <c r="U15"/>
  <c r="U16"/>
  <c r="U20"/>
  <c r="W20"/>
  <c r="U21"/>
  <c r="U22"/>
  <c r="U23"/>
  <c r="U24"/>
  <c r="V25"/>
  <c r="V26"/>
  <c r="V27"/>
  <c r="V28"/>
  <c r="V29"/>
  <c r="V30"/>
  <c r="V31"/>
  <c r="V32"/>
  <c r="W34"/>
  <c r="W35"/>
  <c r="W40"/>
  <c r="W41"/>
  <c r="W42"/>
  <c r="U43"/>
  <c r="W43"/>
  <c r="U44"/>
  <c r="U45"/>
  <c r="U46"/>
  <c r="W46"/>
  <c r="V48"/>
  <c r="V50"/>
  <c r="V52"/>
  <c r="V53"/>
  <c r="W55"/>
  <c r="W56"/>
  <c r="U59"/>
  <c r="W59"/>
  <c r="U60"/>
  <c r="V61"/>
  <c r="V65"/>
  <c r="U67"/>
  <c r="U68"/>
  <c r="U69"/>
  <c r="U70"/>
  <c r="V72"/>
  <c r="W75"/>
  <c r="W76"/>
  <c r="V77"/>
  <c r="V79"/>
  <c r="V80"/>
  <c r="U81"/>
  <c r="V82"/>
  <c r="V83"/>
  <c r="V84"/>
  <c r="V87"/>
  <c r="V89"/>
  <c r="V91"/>
  <c r="V22"/>
  <c r="V44"/>
  <c r="V58"/>
  <c r="V59"/>
  <c r="W65"/>
  <c r="V67"/>
  <c r="V68"/>
  <c r="V69"/>
  <c r="V70"/>
  <c r="W72"/>
  <c r="W73"/>
  <c r="AF41" i="1"/>
  <c r="AE38"/>
  <c r="AE36"/>
  <c r="AE44"/>
  <c r="AE84"/>
  <c r="U100"/>
  <c r="AD69"/>
  <c r="AE29"/>
  <c r="AE19"/>
  <c r="AE32"/>
  <c r="AE34"/>
  <c r="AD46"/>
  <c r="AE47"/>
  <c r="AF55"/>
  <c r="AF56"/>
  <c r="AE57"/>
  <c r="AD70"/>
  <c r="AE70"/>
  <c r="AE71"/>
  <c r="AD72"/>
  <c r="AE72"/>
  <c r="AE73"/>
  <c r="AD74"/>
  <c r="AF74"/>
  <c r="AE74"/>
  <c r="AE75"/>
  <c r="AD76"/>
  <c r="AF76"/>
  <c r="AE76"/>
  <c r="AD78"/>
  <c r="AF78"/>
  <c r="AE78"/>
  <c r="AE79"/>
  <c r="AD80"/>
  <c r="AF80"/>
  <c r="AE80"/>
  <c r="AE81"/>
  <c r="AD82"/>
  <c r="AF82"/>
  <c r="AE82"/>
  <c r="AE83"/>
  <c r="AD84"/>
  <c r="AF84"/>
  <c r="AE85"/>
  <c r="AD86"/>
  <c r="AF86"/>
  <c r="AE86"/>
  <c r="AE87"/>
  <c r="AD88"/>
  <c r="AF88"/>
  <c r="AE88"/>
  <c r="AE89"/>
  <c r="AD90"/>
  <c r="AF90"/>
  <c r="AE90"/>
  <c r="AE91"/>
  <c r="AD92"/>
  <c r="AF92"/>
  <c r="AE92"/>
  <c r="AE24"/>
  <c r="AD24"/>
  <c r="AE65"/>
  <c r="AE39"/>
  <c r="AD17"/>
  <c r="AF19"/>
  <c r="AD21"/>
  <c r="AE27"/>
  <c r="AE28"/>
  <c r="AE31"/>
  <c r="AD34"/>
  <c r="AE37"/>
  <c r="AF17"/>
  <c r="AE17"/>
  <c r="AD18"/>
  <c r="AF18"/>
  <c r="AE18"/>
  <c r="AD19"/>
  <c r="AD20"/>
  <c r="AF20"/>
  <c r="AE20"/>
  <c r="AF21"/>
  <c r="AE21"/>
  <c r="AD30"/>
  <c r="AE30"/>
  <c r="AD44"/>
  <c r="AE55"/>
  <c r="AD56"/>
  <c r="AF62"/>
  <c r="AD63"/>
  <c r="AF63"/>
  <c r="AE63"/>
  <c r="AD64"/>
  <c r="AF64"/>
  <c r="AE64"/>
  <c r="AE93"/>
  <c r="AF94"/>
  <c r="AD95"/>
  <c r="AF95"/>
  <c r="AE95"/>
  <c r="AD96"/>
  <c r="AF96"/>
  <c r="AE96"/>
  <c r="AD41"/>
  <c r="H38" i="8" l="1"/>
  <c r="D95"/>
  <c r="I6"/>
  <c r="H6"/>
  <c r="H19"/>
  <c r="I19"/>
  <c r="I64"/>
  <c r="F62" i="7"/>
  <c r="F38"/>
  <c r="F64"/>
  <c r="H38" i="6"/>
  <c r="H62"/>
  <c r="H92"/>
  <c r="I64"/>
  <c r="I6"/>
  <c r="I17"/>
  <c r="H17"/>
  <c r="H6"/>
  <c r="I36"/>
  <c r="I19"/>
  <c r="Y62" i="5"/>
  <c r="Y38"/>
  <c r="X64"/>
  <c r="X19"/>
  <c r="X36"/>
  <c r="X17"/>
  <c r="X6"/>
  <c r="Y17"/>
  <c r="Y6"/>
  <c r="Z64"/>
  <c r="Z36"/>
  <c r="Z19"/>
  <c r="P95"/>
  <c r="Y64"/>
  <c r="Y36"/>
  <c r="Y19"/>
  <c r="X38"/>
  <c r="X62"/>
  <c r="Z62"/>
  <c r="Z38"/>
  <c r="Z17"/>
  <c r="Z6"/>
  <c r="M19" i="4"/>
  <c r="M38"/>
  <c r="L64"/>
  <c r="D95"/>
  <c r="L38"/>
  <c r="M64"/>
  <c r="M38" i="3"/>
  <c r="D95"/>
  <c r="M64"/>
  <c r="L38"/>
  <c r="M19"/>
  <c r="S95" i="2"/>
  <c r="M95"/>
  <c r="U38"/>
  <c r="U62"/>
  <c r="U64"/>
  <c r="V6"/>
  <c r="V17"/>
  <c r="W64"/>
  <c r="W62"/>
  <c r="W38"/>
  <c r="U36"/>
  <c r="U19"/>
  <c r="V36"/>
  <c r="V38"/>
  <c r="V64"/>
  <c r="W17"/>
  <c r="W6"/>
  <c r="U17"/>
  <c r="U6"/>
  <c r="V19"/>
  <c r="AF69" i="1"/>
  <c r="AF22"/>
  <c r="AF11"/>
  <c r="AD97"/>
  <c r="Q100"/>
  <c r="N100"/>
  <c r="AA100"/>
  <c r="AF24"/>
  <c r="AE69"/>
  <c r="AF43"/>
  <c r="AF67"/>
  <c r="AE11"/>
  <c r="AE22"/>
  <c r="AD67"/>
  <c r="AD43"/>
  <c r="AE67"/>
  <c r="AE43"/>
  <c r="AD22"/>
  <c r="AD11"/>
  <c r="AE41"/>
  <c r="G95" i="8" l="1"/>
  <c r="F92" i="7"/>
  <c r="I92" i="6"/>
  <c r="D95"/>
  <c r="H93"/>
  <c r="Z92" i="5"/>
  <c r="Y92"/>
  <c r="X92"/>
  <c r="J95" i="4"/>
  <c r="J95" i="3"/>
  <c r="V93" i="2"/>
  <c r="V92"/>
  <c r="W92"/>
  <c r="U92"/>
  <c r="AF97" i="1"/>
  <c r="AE98"/>
  <c r="AE97"/>
  <c r="F93" i="7" l="1"/>
  <c r="D97"/>
  <c r="C95"/>
  <c r="B95"/>
  <c r="G95" i="6"/>
  <c r="I93"/>
  <c r="X93" i="5"/>
  <c r="D95"/>
  <c r="Z93"/>
  <c r="M95"/>
  <c r="G95"/>
  <c r="Y93"/>
  <c r="U93" i="2"/>
  <c r="D95"/>
  <c r="W93"/>
  <c r="J95"/>
  <c r="AF98" i="1"/>
  <c r="J100"/>
  <c r="AD98"/>
  <c r="D100"/>
</calcChain>
</file>

<file path=xl/sharedStrings.xml><?xml version="1.0" encoding="utf-8"?>
<sst xmlns="http://schemas.openxmlformats.org/spreadsheetml/2006/main" count="855" uniqueCount="112">
  <si>
    <t>I. Стационарная помощь, ВСЕГО:</t>
  </si>
  <si>
    <t>в т.ч. ВМП:</t>
  </si>
  <si>
    <t>РЕАБИЛИТАЦИЯ:</t>
  </si>
  <si>
    <t>Наименование МО</t>
  </si>
  <si>
    <t>КСГ</t>
  </si>
  <si>
    <t>К/ДНИ</t>
  </si>
  <si>
    <t>ФИНАНСОВЫЕ СРЕДСТВА (руб.):</t>
  </si>
  <si>
    <t>Орловский филиал ООО "СМК РЕСО-МЕД"</t>
  </si>
  <si>
    <t>Орловский филиал АО "СТРАХОВАЯ КОМПАНИЯ  "СОГАЗ-МЕД"</t>
  </si>
  <si>
    <t>ИТОГО по СМО:</t>
  </si>
  <si>
    <t>2024 год</t>
  </si>
  <si>
    <t>Областные учреждения</t>
  </si>
  <si>
    <t>БУЗ Орловской области "ООКБ"</t>
  </si>
  <si>
    <t>БУЗ Орловской области "НКМЦ им. З.И.Круглой"</t>
  </si>
  <si>
    <t>БУЗ Орловской области "ООД"</t>
  </si>
  <si>
    <t>БУЗ Орловской области "ООСП"</t>
  </si>
  <si>
    <t>БУЗ Орловской области "ООКВД"</t>
  </si>
  <si>
    <t>БУЗ Орловской области "ООВФД"</t>
  </si>
  <si>
    <t xml:space="preserve">БУЗ Орловской области "ОПТД" </t>
  </si>
  <si>
    <t>БУЗ Орловской области "Орловский  центр СПИД"</t>
  </si>
  <si>
    <t>ФГАУ "НМИЦ "МНТК "Микрохирургия глаза" им. акад. С.Н. Федорова" Минздрава РФ</t>
  </si>
  <si>
    <t>ИТОГО ОБЛАСТНЫЕ УЧРЕЖДЕНИЯ:</t>
  </si>
  <si>
    <t>Городские учреждения</t>
  </si>
  <si>
    <t>БУЗ Орловской области "БСМП им. Н. А. Семашко"</t>
  </si>
  <si>
    <t>БУЗ Орловской области "Городская больница им. С. П. Боткина"</t>
  </si>
  <si>
    <t>БУЗ Орловской области "Родильный дом"</t>
  </si>
  <si>
    <t>БУЗ Орловской области "Поликлиника № 1"</t>
  </si>
  <si>
    <t>БУЗ Орловской области "Поликлиника № 2"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</si>
  <si>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</si>
  <si>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</si>
  <si>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</si>
  <si>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</si>
  <si>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"Детская стоматологическая поликлиника"</t>
  </si>
  <si>
    <t>БУЗ Орловской области "ССМП"</t>
  </si>
  <si>
    <t>ФКУЗ "МСЧ МВД России по Орловской области"</t>
  </si>
  <si>
    <t>ГУП Орловской области "Санаторий "Дубрава"</t>
  </si>
  <si>
    <t>БУЗ Орловской области "ДС "Орловчанка"</t>
  </si>
  <si>
    <t>ИТОГО ГОРОДСКИЕ УЧРЕЖДЕНИЯ:</t>
  </si>
  <si>
    <t>Районные учреждения (юр.лица)</t>
  </si>
  <si>
    <t>БУЗ Орловской области "Болховская ЦРБ"</t>
  </si>
  <si>
    <t>БУЗ Орловской области "Верховская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</si>
  <si>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</si>
  <si>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</si>
  <si>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</si>
  <si>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"Залегощенская ЦРБ"</t>
  </si>
  <si>
    <t>БУЗ Орловской области "Знаменская ЦРБ"</t>
  </si>
  <si>
    <t>БУЗ Орловской области "Колпнянская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</si>
  <si>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</si>
  <si>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</si>
  <si>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</si>
  <si>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</si>
  <si>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</si>
  <si>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</si>
  <si>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</si>
  <si>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</si>
  <si>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</si>
  <si>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 xml:space="preserve">БУЗ Орловской области "Плещеевская ЦРБ" 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</si>
  <si>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</si>
  <si>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</si>
  <si>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</si>
  <si>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</si>
  <si>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</si>
  <si>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</si>
  <si>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ИТОГО РАЙОННЫЕ УЧРЕЖДЕНИЯ:</t>
  </si>
  <si>
    <t>Частные учреждения</t>
  </si>
  <si>
    <t>ЧУЗ «РЖД-Медицина» г.Орёл»</t>
  </si>
  <si>
    <t>ООО "Санаторий "Лесной"</t>
  </si>
  <si>
    <t>ООО "Диалам +"</t>
  </si>
  <si>
    <t>ООО "Нефролайн-Орел"</t>
  </si>
  <si>
    <t>ООО "МРТ-Эксперт Орел"</t>
  </si>
  <si>
    <t>ООО "Центр слуха "Звуки жизни"</t>
  </si>
  <si>
    <t>ООО "Клиника "Диксион-Орел"</t>
  </si>
  <si>
    <t>ООО "Диксион-Практика ОКА"</t>
  </si>
  <si>
    <t>ООО "ЭКО центр"</t>
  </si>
  <si>
    <t>ООО "МЦ здоровье"</t>
  </si>
  <si>
    <t>ООО "М-Лайн"</t>
  </si>
  <si>
    <t xml:space="preserve">ООО "Центр ЭКО" </t>
  </si>
  <si>
    <t xml:space="preserve">ООО "ПЭТ-Технолоджи Диагностика" </t>
  </si>
  <si>
    <t>ООО ДЦ "НЕФРОС-КАЛУГА"</t>
  </si>
  <si>
    <t>ООО "Лаборатория Гемотест"</t>
  </si>
  <si>
    <t>ООО "ИНВИТРО"</t>
  </si>
  <si>
    <t>ООО "НПФ "Хеликс"</t>
  </si>
  <si>
    <t>ООО "Виталаб"</t>
  </si>
  <si>
    <t xml:space="preserve">ООО "Медискан" </t>
  </si>
  <si>
    <t xml:space="preserve">ООО "МЕДКЛУБ" </t>
  </si>
  <si>
    <t xml:space="preserve">АО "Медицина" </t>
  </si>
  <si>
    <t xml:space="preserve">ООО "Центр репродукции и генетики" </t>
  </si>
  <si>
    <t xml:space="preserve">ООО "Реал Мед" </t>
  </si>
  <si>
    <t xml:space="preserve">ООО "МЦ Сакара" </t>
  </si>
  <si>
    <t>ООО "Аквилаб"</t>
  </si>
  <si>
    <t xml:space="preserve">ООО "ВИТРОМЕД" </t>
  </si>
  <si>
    <t xml:space="preserve">ООО "МЦ ПРОФЭКСПЕРТ" </t>
  </si>
  <si>
    <t xml:space="preserve">ОБУЗ "Областное патологоанатомическое бюро" </t>
  </si>
  <si>
    <t>ИТОГО ЧАСТНЫЕ УЧРЕЖДЕНИЯ:</t>
  </si>
  <si>
    <t>ВСЕГО:</t>
  </si>
  <si>
    <t>II. Стационарозамещающая помощь, ВСЕГО:</t>
  </si>
  <si>
    <t>ПАЦ./ДНИ</t>
  </si>
  <si>
    <t>III. Амбулаторная помощь (посещения с профилактической целью), ВСЕГО:</t>
  </si>
  <si>
    <t>ПОСЕЩЕНИЯ</t>
  </si>
  <si>
    <t>УЕТы</t>
  </si>
  <si>
    <t>IV. Амбулаторная помощь (посещения с неотложной целью), ВСЕГО:</t>
  </si>
  <si>
    <t>V. Амбулаторная помощь (посещения по заболеванию/обращения), ВСЕГО:</t>
  </si>
  <si>
    <t>ОБРАЩЕНИЯ</t>
  </si>
  <si>
    <t>VII. УСЛУГИ (диагностические услуги, оказываемые в амбулаторных условиях), ВСЕГО:</t>
  </si>
  <si>
    <t>УСЛУГИ</t>
  </si>
  <si>
    <t>VIII. Финансовых средств, ВСЕГО:</t>
  </si>
  <si>
    <t>ПРИБАВИТЬ К ИТОГУ!!!</t>
  </si>
  <si>
    <t>VI. Помощь, оказанная всне медицинской организации (скорая помощь), ВСЕГО:</t>
  </si>
  <si>
    <t>ВЫЗОВЫ</t>
  </si>
  <si>
    <t>Приложение 9 к протоколу заседания комиссии по разработке территориальной программы ОМС в Орловской области от 26.07.2024 № 13</t>
  </si>
  <si>
    <t>Распределение объемных и финансовых показателей между медицинскими организациями и страховыми медицинскими организациями на 2024 год с учетом сложившихся показателей         за 9 месяцев 2024 года</t>
  </si>
  <si>
    <t>БУЗ Орловской области "НКМЦ им. З. И. Круглой"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</si>
</sst>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" fillId="0" borderId="0"/>
  </cellStyleXfs>
  <cellXfs count="51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3" fontId="2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/>
    <xf numFmtId="3" fontId="4" fillId="0" borderId="0" xfId="0" applyNumberFormat="1" applyFont="1" applyFill="1"/>
    <xf numFmtId="0" fontId="7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7" fillId="0" borderId="1" xfId="2" applyFont="1" applyFill="1" applyBorder="1" applyAlignment="1" applyProtection="1">
      <alignment vertical="center" wrapText="1"/>
      <protection locked="0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0" borderId="4" xfId="0" applyFont="1" applyFill="1" applyBorder="1"/>
    <xf numFmtId="3" fontId="2" fillId="0" borderId="0" xfId="0" applyNumberFormat="1" applyFont="1" applyFill="1"/>
    <xf numFmtId="0" fontId="8" fillId="0" borderId="4" xfId="0" applyFont="1" applyFill="1" applyBorder="1"/>
    <xf numFmtId="164" fontId="2" fillId="0" borderId="0" xfId="0" applyNumberFormat="1" applyFont="1" applyFill="1"/>
    <xf numFmtId="0" fontId="6" fillId="0" borderId="2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5" fillId="0" borderId="5" xfId="0" applyFont="1" applyFill="1" applyBorder="1" applyAlignment="1"/>
    <xf numFmtId="4" fontId="2" fillId="0" borderId="0" xfId="0" applyNumberFormat="1" applyFont="1" applyFill="1"/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9" fontId="2" fillId="0" borderId="0" xfId="1" applyFont="1" applyFill="1"/>
    <xf numFmtId="0" fontId="2" fillId="3" borderId="0" xfId="0" applyFont="1" applyFill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" xfId="0" applyFont="1" applyFill="1" applyBorder="1" applyAlignment="1"/>
  </cellXfs>
  <cellStyles count="4">
    <cellStyle name="Обычный" xfId="0" builtinId="0"/>
    <cellStyle name="Обычный 74" xfId="3"/>
    <cellStyle name="Обычный_Plan_koek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1;&#1066;&#1045;&#1052;&#1067;%202024%203%20&#1082;&#1074;&#1072;&#1088;&#1090;&#1072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23/&#1054;&#1041;&#1066;&#1045;&#1052;&#1067;/&#1054;&#1041;&#1066;&#1045;&#1052;&#1067;%202023%20&#1076;&#1077;&#1082;&#1072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реабилитация"/>
      <sheetName val="ВМП"/>
      <sheetName val="связь с ИТОГ ДЕНЬГИ 2024"/>
      <sheetName val="ПОДУШЕВОЙ АМБ."/>
      <sheetName val="ПОДУШЕВОЙ СКОРАЯ"/>
      <sheetName val="ФАПы"/>
      <sheetName val="НАСЕЛЕНИЕ"/>
      <sheetName val="НАСЕЛЕНИЕ %"/>
      <sheetName val="наработка 3 квартал"/>
      <sheetName val="ОБЪЕМЫ ВСЕГО"/>
      <sheetName val="СТАЦИОНАР  ВСЕГО"/>
      <sheetName val="ДНЕВНОЙ ВСЕГО"/>
      <sheetName val="ПРОФИЛАКТИКА ВСЕГО"/>
      <sheetName val="НЕОТЛОЖКА ВСЕГО"/>
      <sheetName val="ОБРАЩЕНИЯ ВСЕГО"/>
      <sheetName val="СКОРАЯ ВСЕГО"/>
      <sheetName val="УСЛУГИ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>
        <row r="6">
          <cell r="C6">
            <v>30636</v>
          </cell>
          <cell r="D6">
            <v>315784</v>
          </cell>
          <cell r="E6">
            <v>1806621928.6299994</v>
          </cell>
          <cell r="F6">
            <v>3800</v>
          </cell>
          <cell r="G6">
            <v>31190.2</v>
          </cell>
          <cell r="H6">
            <v>78937346.439999983</v>
          </cell>
          <cell r="J6">
            <v>19000</v>
          </cell>
          <cell r="K6">
            <v>110000</v>
          </cell>
          <cell r="L6">
            <v>34500</v>
          </cell>
          <cell r="M6">
            <v>15000</v>
          </cell>
          <cell r="O6">
            <v>16647040</v>
          </cell>
          <cell r="P6">
            <v>37449806.060000002</v>
          </cell>
          <cell r="Q6">
            <v>23183049.479999997</v>
          </cell>
          <cell r="R6">
            <v>25566</v>
          </cell>
          <cell r="S6">
            <v>38356615.638181821</v>
          </cell>
          <cell r="V6">
            <v>2001195786.2481813</v>
          </cell>
        </row>
        <row r="7">
          <cell r="C7">
            <v>23157</v>
          </cell>
          <cell r="D7">
            <v>201731</v>
          </cell>
          <cell r="E7">
            <v>795146494.95000017</v>
          </cell>
          <cell r="F7">
            <v>5840</v>
          </cell>
          <cell r="G7">
            <v>44570</v>
          </cell>
          <cell r="H7">
            <v>97420309.789999977</v>
          </cell>
          <cell r="J7">
            <v>24998</v>
          </cell>
          <cell r="K7">
            <v>97614</v>
          </cell>
          <cell r="L7">
            <v>107148</v>
          </cell>
          <cell r="M7">
            <v>48529</v>
          </cell>
          <cell r="O7">
            <v>21575498.18</v>
          </cell>
          <cell r="P7">
            <v>49419329.285442159</v>
          </cell>
          <cell r="Q7">
            <v>84809587.940000013</v>
          </cell>
          <cell r="R7">
            <v>49901</v>
          </cell>
          <cell r="S7">
            <v>36413664.649999999</v>
          </cell>
          <cell r="V7">
            <v>1084784884.7954423</v>
          </cell>
        </row>
        <row r="8">
          <cell r="C8">
            <v>6465</v>
          </cell>
          <cell r="D8">
            <v>58185</v>
          </cell>
          <cell r="E8">
            <v>651646519.10999954</v>
          </cell>
          <cell r="F8">
            <v>9252</v>
          </cell>
          <cell r="G8">
            <v>38156</v>
          </cell>
          <cell r="H8">
            <v>682525013.83079994</v>
          </cell>
          <cell r="J8">
            <v>0</v>
          </cell>
          <cell r="K8">
            <v>62000</v>
          </cell>
          <cell r="L8">
            <v>8700</v>
          </cell>
          <cell r="M8">
            <v>4350</v>
          </cell>
          <cell r="O8">
            <v>0</v>
          </cell>
          <cell r="P8">
            <v>20173560</v>
          </cell>
          <cell r="Q8">
            <v>5143788</v>
          </cell>
          <cell r="R8">
            <v>91912</v>
          </cell>
          <cell r="S8">
            <v>117544471.65090908</v>
          </cell>
          <cell r="V8">
            <v>1477033352.5917087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30000</v>
          </cell>
          <cell r="K9">
            <v>62400</v>
          </cell>
          <cell r="L9">
            <v>108531</v>
          </cell>
          <cell r="M9">
            <v>45774</v>
          </cell>
          <cell r="O9">
            <v>26805103.740000002</v>
          </cell>
          <cell r="P9">
            <v>55226323.709999993</v>
          </cell>
          <cell r="Q9">
            <v>96763648.469999999</v>
          </cell>
          <cell r="R9">
            <v>0</v>
          </cell>
          <cell r="S9">
            <v>0</v>
          </cell>
          <cell r="V9">
            <v>178795075.91999999</v>
          </cell>
        </row>
        <row r="10">
          <cell r="C10">
            <v>410</v>
          </cell>
          <cell r="D10">
            <v>5535</v>
          </cell>
          <cell r="E10">
            <v>18228326.16</v>
          </cell>
          <cell r="F10">
            <v>230</v>
          </cell>
          <cell r="G10">
            <v>2760</v>
          </cell>
          <cell r="H10">
            <v>3399715.1</v>
          </cell>
          <cell r="J10">
            <v>0</v>
          </cell>
          <cell r="K10">
            <v>3500</v>
          </cell>
          <cell r="L10">
            <v>47580</v>
          </cell>
          <cell r="M10">
            <v>13000</v>
          </cell>
          <cell r="O10">
            <v>0</v>
          </cell>
          <cell r="P10">
            <v>796985</v>
          </cell>
          <cell r="Q10">
            <v>18292950</v>
          </cell>
          <cell r="R10">
            <v>0</v>
          </cell>
          <cell r="S10">
            <v>0</v>
          </cell>
          <cell r="V10">
            <v>40717976.260000005</v>
          </cell>
        </row>
        <row r="11">
          <cell r="J11">
            <v>0</v>
          </cell>
          <cell r="K11">
            <v>6700</v>
          </cell>
          <cell r="L11">
            <v>0</v>
          </cell>
          <cell r="M11">
            <v>0</v>
          </cell>
          <cell r="O11">
            <v>0</v>
          </cell>
          <cell r="P11">
            <v>23736219.987346008</v>
          </cell>
          <cell r="Q11">
            <v>0</v>
          </cell>
          <cell r="R11">
            <v>0</v>
          </cell>
          <cell r="S11">
            <v>0</v>
          </cell>
          <cell r="V11">
            <v>23736219.987346008</v>
          </cell>
        </row>
        <row r="12">
          <cell r="R12">
            <v>2566</v>
          </cell>
          <cell r="S12">
            <v>2865945.2</v>
          </cell>
          <cell r="V12">
            <v>2865945.2</v>
          </cell>
        </row>
        <row r="13">
          <cell r="R13">
            <v>2924</v>
          </cell>
          <cell r="S13">
            <v>1269016</v>
          </cell>
          <cell r="V13">
            <v>1269016</v>
          </cell>
        </row>
        <row r="17">
          <cell r="C17">
            <v>60668</v>
          </cell>
          <cell r="D17">
            <v>581235</v>
          </cell>
          <cell r="E17">
            <v>3271643268.849999</v>
          </cell>
          <cell r="F17">
            <v>19122</v>
          </cell>
          <cell r="G17">
            <v>116676.2</v>
          </cell>
          <cell r="H17">
            <v>862282385.16079986</v>
          </cell>
          <cell r="L17">
            <v>306459</v>
          </cell>
          <cell r="M17">
            <v>126653</v>
          </cell>
          <cell r="Q17">
            <v>228193023.89000002</v>
          </cell>
          <cell r="R17">
            <v>172869</v>
          </cell>
          <cell r="S17">
            <v>196449713.1390909</v>
          </cell>
          <cell r="V17">
            <v>4810398257.0026779</v>
          </cell>
        </row>
        <row r="19">
          <cell r="C19">
            <v>19570</v>
          </cell>
          <cell r="D19">
            <v>192064</v>
          </cell>
          <cell r="E19">
            <v>650389627.10999978</v>
          </cell>
          <cell r="F19">
            <v>1720</v>
          </cell>
          <cell r="G19">
            <v>13579</v>
          </cell>
          <cell r="H19">
            <v>25994425.879999992</v>
          </cell>
          <cell r="J19">
            <v>28000</v>
          </cell>
          <cell r="K19">
            <v>2500</v>
          </cell>
          <cell r="L19">
            <v>0</v>
          </cell>
          <cell r="M19">
            <v>0</v>
          </cell>
          <cell r="O19">
            <v>23411437</v>
          </cell>
          <cell r="P19">
            <v>706000</v>
          </cell>
          <cell r="Q19">
            <v>0</v>
          </cell>
          <cell r="R19">
            <v>5315</v>
          </cell>
          <cell r="S19">
            <v>12272173.539999999</v>
          </cell>
          <cell r="V19">
            <v>712773663.52999973</v>
          </cell>
        </row>
        <row r="20">
          <cell r="C20">
            <v>11610</v>
          </cell>
          <cell r="D20">
            <v>100813</v>
          </cell>
          <cell r="E20">
            <v>421420948.94999999</v>
          </cell>
          <cell r="F20">
            <v>3380</v>
          </cell>
          <cell r="G20">
            <v>33821</v>
          </cell>
          <cell r="H20">
            <v>88735617.519999996</v>
          </cell>
          <cell r="J20">
            <v>62781</v>
          </cell>
          <cell r="K20">
            <v>193403</v>
          </cell>
          <cell r="L20">
            <v>231301</v>
          </cell>
          <cell r="M20">
            <v>96900</v>
          </cell>
          <cell r="O20">
            <v>50418045.960000001</v>
          </cell>
          <cell r="P20">
            <v>204822904.97672844</v>
          </cell>
          <cell r="Q20">
            <v>161260964.31999999</v>
          </cell>
          <cell r="R20">
            <v>96205</v>
          </cell>
          <cell r="S20">
            <v>67449447.931818187</v>
          </cell>
          <cell r="V20">
            <v>1019047859.8839657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10</v>
          </cell>
          <cell r="G21">
            <v>28</v>
          </cell>
          <cell r="H21">
            <v>75185.16</v>
          </cell>
          <cell r="J21">
            <v>2</v>
          </cell>
          <cell r="K21">
            <v>1326</v>
          </cell>
          <cell r="L21">
            <v>671</v>
          </cell>
          <cell r="M21">
            <v>310</v>
          </cell>
          <cell r="O21">
            <v>1600.52</v>
          </cell>
          <cell r="P21">
            <v>471031.42</v>
          </cell>
          <cell r="Q21">
            <v>625515.01</v>
          </cell>
          <cell r="R21">
            <v>0</v>
          </cell>
          <cell r="S21">
            <v>0</v>
          </cell>
          <cell r="V21">
            <v>1173332.1099999999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590</v>
          </cell>
          <cell r="G22">
            <v>5590</v>
          </cell>
          <cell r="H22">
            <v>6768594.6400000006</v>
          </cell>
          <cell r="J22">
            <v>20900</v>
          </cell>
          <cell r="K22">
            <v>92174</v>
          </cell>
          <cell r="L22">
            <v>137500</v>
          </cell>
          <cell r="M22">
            <v>54997</v>
          </cell>
          <cell r="O22">
            <v>16725434</v>
          </cell>
          <cell r="P22">
            <v>126363910.45559129</v>
          </cell>
          <cell r="Q22">
            <v>64071164.100000009</v>
          </cell>
          <cell r="R22">
            <v>12660</v>
          </cell>
          <cell r="S22">
            <v>6229866.8181818184</v>
          </cell>
          <cell r="V22">
            <v>192206058.7402845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1880</v>
          </cell>
          <cell r="G23">
            <v>17770</v>
          </cell>
          <cell r="H23">
            <v>28568679.510000002</v>
          </cell>
          <cell r="J23">
            <v>36000</v>
          </cell>
          <cell r="K23">
            <v>146916</v>
          </cell>
          <cell r="L23">
            <v>173425</v>
          </cell>
          <cell r="M23">
            <v>73615</v>
          </cell>
          <cell r="O23">
            <v>28809360</v>
          </cell>
          <cell r="P23">
            <v>179675080.23093423</v>
          </cell>
          <cell r="Q23">
            <v>83182681.049999997</v>
          </cell>
          <cell r="R23">
            <v>16642</v>
          </cell>
          <cell r="S23">
            <v>8801557.7727272734</v>
          </cell>
          <cell r="V23">
            <v>297439445.28874278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1089</v>
          </cell>
          <cell r="G24">
            <v>10510</v>
          </cell>
          <cell r="H24">
            <v>17150809.66</v>
          </cell>
          <cell r="J24">
            <v>43000</v>
          </cell>
          <cell r="K24">
            <v>176901</v>
          </cell>
          <cell r="L24">
            <v>299736</v>
          </cell>
          <cell r="M24">
            <v>120797</v>
          </cell>
          <cell r="O24">
            <v>34411180</v>
          </cell>
          <cell r="P24">
            <v>222856332.91415378</v>
          </cell>
          <cell r="Q24">
            <v>156254600.31999999</v>
          </cell>
          <cell r="R24">
            <v>20451</v>
          </cell>
          <cell r="S24">
            <v>11060325.125454543</v>
          </cell>
          <cell r="V24">
            <v>371595601.14263117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1050</v>
          </cell>
          <cell r="G25">
            <v>9265</v>
          </cell>
          <cell r="H25">
            <v>13083270.459999999</v>
          </cell>
          <cell r="J25">
            <v>4500</v>
          </cell>
          <cell r="K25">
            <v>96929</v>
          </cell>
          <cell r="L25">
            <v>93518</v>
          </cell>
          <cell r="M25">
            <v>38834</v>
          </cell>
          <cell r="O25">
            <v>3601170</v>
          </cell>
          <cell r="P25">
            <v>109466465.83416311</v>
          </cell>
          <cell r="Q25">
            <v>64621992.460000008</v>
          </cell>
          <cell r="R25">
            <v>2284</v>
          </cell>
          <cell r="S25">
            <v>1779901.530909091</v>
          </cell>
          <cell r="V25">
            <v>186247733.27507222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460</v>
          </cell>
          <cell r="G26">
            <v>4000</v>
          </cell>
          <cell r="H26">
            <v>4501529.96</v>
          </cell>
          <cell r="J26">
            <v>1000</v>
          </cell>
          <cell r="K26">
            <v>64691</v>
          </cell>
          <cell r="L26">
            <v>70000</v>
          </cell>
          <cell r="M26">
            <v>28000</v>
          </cell>
          <cell r="O26">
            <v>800259.99999999988</v>
          </cell>
          <cell r="P26">
            <v>57586722.606223196</v>
          </cell>
          <cell r="Q26">
            <v>44945779.689999998</v>
          </cell>
          <cell r="R26">
            <v>660</v>
          </cell>
          <cell r="S26">
            <v>555566.29090909089</v>
          </cell>
          <cell r="V26">
            <v>94743369.327132285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110</v>
          </cell>
          <cell r="G27">
            <v>1100</v>
          </cell>
          <cell r="H27">
            <v>1586569.6</v>
          </cell>
          <cell r="J27">
            <v>1400</v>
          </cell>
          <cell r="K27">
            <v>57794</v>
          </cell>
          <cell r="L27">
            <v>70000</v>
          </cell>
          <cell r="M27">
            <v>28000</v>
          </cell>
          <cell r="O27">
            <v>1120364</v>
          </cell>
          <cell r="P27">
            <v>54169901.828501895</v>
          </cell>
          <cell r="Q27">
            <v>44378693.539999992</v>
          </cell>
          <cell r="R27">
            <v>550</v>
          </cell>
          <cell r="S27">
            <v>459998</v>
          </cell>
          <cell r="V27">
            <v>84361426.768501878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2000</v>
          </cell>
          <cell r="K28">
            <v>51500</v>
          </cell>
          <cell r="L28">
            <v>54452</v>
          </cell>
          <cell r="M28">
            <v>26544</v>
          </cell>
          <cell r="O28">
            <v>866525.4</v>
          </cell>
          <cell r="P28">
            <v>26468842.77</v>
          </cell>
          <cell r="Q28">
            <v>33849744.75</v>
          </cell>
          <cell r="R28">
            <v>0</v>
          </cell>
          <cell r="S28">
            <v>0</v>
          </cell>
          <cell r="V28">
            <v>61185112.920000002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107800</v>
          </cell>
          <cell r="U29">
            <v>351584075.75416452</v>
          </cell>
          <cell r="V29">
            <v>351584075.75416452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J30">
            <v>0</v>
          </cell>
          <cell r="K30">
            <v>1000</v>
          </cell>
          <cell r="L30">
            <v>240</v>
          </cell>
          <cell r="M30">
            <v>100</v>
          </cell>
          <cell r="O30">
            <v>0</v>
          </cell>
          <cell r="P30">
            <v>295020.83</v>
          </cell>
          <cell r="Q30">
            <v>131290.82999999999</v>
          </cell>
          <cell r="R30">
            <v>0</v>
          </cell>
          <cell r="S30">
            <v>0</v>
          </cell>
          <cell r="V30">
            <v>426311.66000000003</v>
          </cell>
        </row>
        <row r="31">
          <cell r="C31">
            <v>1675</v>
          </cell>
          <cell r="D31">
            <v>19820</v>
          </cell>
          <cell r="E31">
            <v>50021687.5</v>
          </cell>
          <cell r="F31">
            <v>0</v>
          </cell>
          <cell r="G31">
            <v>0</v>
          </cell>
          <cell r="H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V31">
            <v>50021687.5</v>
          </cell>
        </row>
        <row r="32">
          <cell r="C32">
            <v>298</v>
          </cell>
          <cell r="D32">
            <v>2980</v>
          </cell>
          <cell r="E32">
            <v>5908374.4800000004</v>
          </cell>
          <cell r="F32">
            <v>0</v>
          </cell>
          <cell r="G32">
            <v>0</v>
          </cell>
          <cell r="H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V32">
            <v>5908374.4800000004</v>
          </cell>
        </row>
        <row r="36">
          <cell r="C36">
            <v>33153</v>
          </cell>
          <cell r="D36">
            <v>315677</v>
          </cell>
          <cell r="E36">
            <v>1127740638.0399997</v>
          </cell>
          <cell r="F36">
            <v>10289</v>
          </cell>
          <cell r="G36">
            <v>95663</v>
          </cell>
          <cell r="H36">
            <v>186464682.38999999</v>
          </cell>
          <cell r="L36">
            <v>1130843</v>
          </cell>
          <cell r="M36">
            <v>468097</v>
          </cell>
          <cell r="Q36">
            <v>653322426.07000005</v>
          </cell>
          <cell r="R36">
            <v>154767</v>
          </cell>
          <cell r="S36">
            <v>108608837.01000001</v>
          </cell>
          <cell r="V36">
            <v>3428714052.3804946</v>
          </cell>
        </row>
        <row r="38">
          <cell r="C38">
            <v>875</v>
          </cell>
          <cell r="D38">
            <v>8088</v>
          </cell>
          <cell r="E38">
            <v>16931730.82</v>
          </cell>
          <cell r="F38">
            <v>920</v>
          </cell>
          <cell r="G38">
            <v>8470</v>
          </cell>
          <cell r="H38">
            <v>12519340.330000002</v>
          </cell>
          <cell r="J38">
            <v>1800</v>
          </cell>
          <cell r="K38">
            <v>28698</v>
          </cell>
          <cell r="L38">
            <v>67923</v>
          </cell>
          <cell r="M38">
            <v>27100</v>
          </cell>
          <cell r="O38">
            <v>1561381.64</v>
          </cell>
          <cell r="P38">
            <v>35290523.847322829</v>
          </cell>
          <cell r="Q38">
            <v>37202918.659999996</v>
          </cell>
          <cell r="R38">
            <v>1530</v>
          </cell>
          <cell r="S38">
            <v>1088383.2454545454</v>
          </cell>
          <cell r="T38">
            <v>4490</v>
          </cell>
          <cell r="U38">
            <v>20338897</v>
          </cell>
          <cell r="V38">
            <v>137416206.59779364</v>
          </cell>
        </row>
        <row r="39">
          <cell r="C39">
            <v>700</v>
          </cell>
          <cell r="D39">
            <v>6980</v>
          </cell>
          <cell r="E39">
            <v>14690457.119999999</v>
          </cell>
          <cell r="F39">
            <v>990</v>
          </cell>
          <cell r="G39">
            <v>9540</v>
          </cell>
          <cell r="H39">
            <v>13318695.720000001</v>
          </cell>
          <cell r="J39">
            <v>4200</v>
          </cell>
          <cell r="K39">
            <v>28667</v>
          </cell>
          <cell r="L39">
            <v>58711</v>
          </cell>
          <cell r="M39">
            <v>25508</v>
          </cell>
          <cell r="O39">
            <v>3781782.1999999997</v>
          </cell>
          <cell r="P39">
            <v>37406812.565017745</v>
          </cell>
          <cell r="Q39">
            <v>34305087.379999995</v>
          </cell>
          <cell r="R39">
            <v>421</v>
          </cell>
          <cell r="S39">
            <v>419121.29818181822</v>
          </cell>
          <cell r="T39">
            <v>5600</v>
          </cell>
          <cell r="U39">
            <v>16240663.109999999</v>
          </cell>
          <cell r="V39">
            <v>124113285.40685071</v>
          </cell>
        </row>
        <row r="40">
          <cell r="C40">
            <v>440</v>
          </cell>
          <cell r="D40">
            <v>4539</v>
          </cell>
          <cell r="E40">
            <v>8888956.0099999979</v>
          </cell>
          <cell r="F40">
            <v>420</v>
          </cell>
          <cell r="G40">
            <v>3590</v>
          </cell>
          <cell r="H40">
            <v>5295618.5600000005</v>
          </cell>
          <cell r="J40">
            <v>5000</v>
          </cell>
          <cell r="K40">
            <v>23741</v>
          </cell>
          <cell r="L40">
            <v>48000</v>
          </cell>
          <cell r="M40">
            <v>20000</v>
          </cell>
          <cell r="O40">
            <v>4091601.9199999995</v>
          </cell>
          <cell r="P40">
            <v>27012168.147143099</v>
          </cell>
          <cell r="Q40">
            <v>24432906.349999998</v>
          </cell>
          <cell r="R40">
            <v>506</v>
          </cell>
          <cell r="S40">
            <v>521162.9</v>
          </cell>
          <cell r="T40">
            <v>3003</v>
          </cell>
          <cell r="U40">
            <v>16578420.75</v>
          </cell>
          <cell r="V40">
            <v>90429537.397143096</v>
          </cell>
        </row>
        <row r="41">
          <cell r="C41">
            <v>510</v>
          </cell>
          <cell r="D41">
            <v>5189</v>
          </cell>
          <cell r="E41">
            <v>10427639.420000004</v>
          </cell>
          <cell r="F41">
            <v>340</v>
          </cell>
          <cell r="G41">
            <v>3050</v>
          </cell>
          <cell r="H41">
            <v>3769011.09</v>
          </cell>
          <cell r="J41">
            <v>2200</v>
          </cell>
          <cell r="K41">
            <v>20023</v>
          </cell>
          <cell r="L41">
            <v>46741</v>
          </cell>
          <cell r="M41">
            <v>17254</v>
          </cell>
          <cell r="O41">
            <v>2025024.2400000002</v>
          </cell>
          <cell r="P41">
            <v>21419011.491745692</v>
          </cell>
          <cell r="Q41">
            <v>24525603.469999999</v>
          </cell>
          <cell r="R41">
            <v>1500</v>
          </cell>
          <cell r="S41">
            <v>1032835</v>
          </cell>
          <cell r="T41">
            <v>3500</v>
          </cell>
          <cell r="U41">
            <v>16182997.32</v>
          </cell>
          <cell r="V41">
            <v>87364784.051745683</v>
          </cell>
        </row>
        <row r="42">
          <cell r="C42">
            <v>370</v>
          </cell>
          <cell r="D42">
            <v>3809</v>
          </cell>
          <cell r="E42">
            <v>7558386.46</v>
          </cell>
          <cell r="F42">
            <v>520</v>
          </cell>
          <cell r="G42">
            <v>4580</v>
          </cell>
          <cell r="H42">
            <v>6568097.8199999994</v>
          </cell>
          <cell r="J42">
            <v>2400</v>
          </cell>
          <cell r="K42">
            <v>16920</v>
          </cell>
          <cell r="L42">
            <v>29520</v>
          </cell>
          <cell r="M42">
            <v>12500</v>
          </cell>
          <cell r="O42">
            <v>2183873.7400000002</v>
          </cell>
          <cell r="P42">
            <v>19934727.818645891</v>
          </cell>
          <cell r="Q42">
            <v>16493412.219999999</v>
          </cell>
          <cell r="R42">
            <v>78</v>
          </cell>
          <cell r="S42">
            <v>77535.12</v>
          </cell>
          <cell r="T42">
            <v>4313</v>
          </cell>
          <cell r="U42">
            <v>13888525.779999999</v>
          </cell>
          <cell r="V42">
            <v>74438686.95864588</v>
          </cell>
        </row>
        <row r="43">
          <cell r="C43">
            <v>1010</v>
          </cell>
          <cell r="D43">
            <v>10060</v>
          </cell>
          <cell r="E43">
            <v>21130879.719999999</v>
          </cell>
          <cell r="F43">
            <v>965</v>
          </cell>
          <cell r="G43">
            <v>9020</v>
          </cell>
          <cell r="H43">
            <v>11879106.399999999</v>
          </cell>
          <cell r="J43">
            <v>3500</v>
          </cell>
          <cell r="K43">
            <v>31349</v>
          </cell>
          <cell r="L43">
            <v>64260</v>
          </cell>
          <cell r="M43">
            <v>23800</v>
          </cell>
          <cell r="O43">
            <v>2804214.0500000003</v>
          </cell>
          <cell r="P43">
            <v>33594632.539492726</v>
          </cell>
          <cell r="Q43">
            <v>32354739.459999997</v>
          </cell>
          <cell r="R43">
            <v>663</v>
          </cell>
          <cell r="S43">
            <v>450173.29499999998</v>
          </cell>
          <cell r="T43">
            <v>3611</v>
          </cell>
          <cell r="U43">
            <v>15074887.42</v>
          </cell>
          <cell r="V43">
            <v>117806697.83449271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40</v>
          </cell>
          <cell r="G44">
            <v>400</v>
          </cell>
          <cell r="H44">
            <v>629499.82000000007</v>
          </cell>
          <cell r="J44">
            <v>1900</v>
          </cell>
          <cell r="K44">
            <v>11158</v>
          </cell>
          <cell r="L44">
            <v>21320</v>
          </cell>
          <cell r="M44">
            <v>8200</v>
          </cell>
          <cell r="O44">
            <v>2443084.2600000002</v>
          </cell>
          <cell r="P44">
            <v>12535930.688288212</v>
          </cell>
          <cell r="Q44">
            <v>12117290.460000003</v>
          </cell>
          <cell r="R44">
            <v>50</v>
          </cell>
          <cell r="S44">
            <v>59660.840909090919</v>
          </cell>
          <cell r="T44">
            <v>1172</v>
          </cell>
          <cell r="U44">
            <v>6411256.8399999999</v>
          </cell>
          <cell r="V44">
            <v>35610698.349197298</v>
          </cell>
        </row>
        <row r="45">
          <cell r="C45">
            <v>860</v>
          </cell>
          <cell r="D45">
            <v>7686</v>
          </cell>
          <cell r="E45">
            <v>18057065.549999997</v>
          </cell>
          <cell r="F45">
            <v>610</v>
          </cell>
          <cell r="G45">
            <v>5200</v>
          </cell>
          <cell r="H45">
            <v>8277407.7200000007</v>
          </cell>
          <cell r="J45">
            <v>4700</v>
          </cell>
          <cell r="K45">
            <v>26028</v>
          </cell>
          <cell r="L45">
            <v>59796</v>
          </cell>
          <cell r="M45">
            <v>23098</v>
          </cell>
          <cell r="O45">
            <v>4332549.8900000006</v>
          </cell>
          <cell r="P45">
            <v>30224379.667095855</v>
          </cell>
          <cell r="Q45">
            <v>28889962.57</v>
          </cell>
          <cell r="R45">
            <v>1690</v>
          </cell>
          <cell r="S45">
            <v>1319937.3363636364</v>
          </cell>
          <cell r="T45">
            <v>2419</v>
          </cell>
          <cell r="U45">
            <v>12791045.09</v>
          </cell>
          <cell r="V45">
            <v>109725683.24345949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150</v>
          </cell>
          <cell r="G46">
            <v>1500</v>
          </cell>
          <cell r="H46">
            <v>2175363.66</v>
          </cell>
          <cell r="J46">
            <v>600</v>
          </cell>
          <cell r="K46">
            <v>7160</v>
          </cell>
          <cell r="L46">
            <v>16200</v>
          </cell>
          <cell r="M46">
            <v>6000</v>
          </cell>
          <cell r="O46">
            <v>614895.34000000008</v>
          </cell>
          <cell r="P46">
            <v>7970530.059123598</v>
          </cell>
          <cell r="Q46">
            <v>7911554.2199999997</v>
          </cell>
          <cell r="R46">
            <v>34</v>
          </cell>
          <cell r="S46">
            <v>33797.360000000001</v>
          </cell>
          <cell r="T46">
            <v>1332</v>
          </cell>
          <cell r="U46">
            <v>5405133.2199999997</v>
          </cell>
          <cell r="V46">
            <v>29845400.769123595</v>
          </cell>
        </row>
        <row r="47">
          <cell r="C47">
            <v>230</v>
          </cell>
          <cell r="D47">
            <v>2418</v>
          </cell>
          <cell r="E47">
            <v>4716263.43</v>
          </cell>
          <cell r="F47">
            <v>255</v>
          </cell>
          <cell r="G47">
            <v>2440</v>
          </cell>
          <cell r="H47">
            <v>3727798.51</v>
          </cell>
          <cell r="J47">
            <v>2500</v>
          </cell>
          <cell r="K47">
            <v>12543</v>
          </cell>
          <cell r="L47">
            <v>21060</v>
          </cell>
          <cell r="M47">
            <v>8100</v>
          </cell>
          <cell r="O47">
            <v>2349224.29</v>
          </cell>
          <cell r="P47">
            <v>13742083.566524724</v>
          </cell>
          <cell r="Q47">
            <v>12611913.039999999</v>
          </cell>
          <cell r="R47">
            <v>0</v>
          </cell>
          <cell r="S47">
            <v>0</v>
          </cell>
          <cell r="T47">
            <v>1900</v>
          </cell>
          <cell r="U47">
            <v>8006241.7199999997</v>
          </cell>
          <cell r="V47">
            <v>52155170.236524723</v>
          </cell>
        </row>
        <row r="48">
          <cell r="C48">
            <v>1040</v>
          </cell>
          <cell r="D48">
            <v>8956</v>
          </cell>
          <cell r="E48">
            <v>20337763.770000003</v>
          </cell>
          <cell r="F48">
            <v>590</v>
          </cell>
          <cell r="G48">
            <v>5135</v>
          </cell>
          <cell r="H48">
            <v>6815544.2999999989</v>
          </cell>
          <cell r="J48">
            <v>2000</v>
          </cell>
          <cell r="K48">
            <v>33312</v>
          </cell>
          <cell r="L48">
            <v>77711</v>
          </cell>
          <cell r="M48">
            <v>29261</v>
          </cell>
          <cell r="O48">
            <v>1516936.6600000001</v>
          </cell>
          <cell r="P48">
            <v>35124267.371397153</v>
          </cell>
          <cell r="Q48">
            <v>39343244.269999996</v>
          </cell>
          <cell r="R48">
            <v>1434</v>
          </cell>
          <cell r="S48">
            <v>2218636.8809090909</v>
          </cell>
          <cell r="T48">
            <v>4866</v>
          </cell>
          <cell r="U48">
            <v>18865991.629999999</v>
          </cell>
          <cell r="V48">
            <v>131127072.04230621</v>
          </cell>
        </row>
        <row r="49">
          <cell r="C49">
            <v>10239</v>
          </cell>
          <cell r="D49">
            <v>95341</v>
          </cell>
          <cell r="E49">
            <v>286961129.01999998</v>
          </cell>
          <cell r="F49">
            <v>2182</v>
          </cell>
          <cell r="G49">
            <v>19230</v>
          </cell>
          <cell r="H49">
            <v>25539672.600000005</v>
          </cell>
          <cell r="J49">
            <v>20500</v>
          </cell>
          <cell r="K49">
            <v>169334</v>
          </cell>
          <cell r="L49">
            <v>352450</v>
          </cell>
          <cell r="M49">
            <v>133000</v>
          </cell>
          <cell r="O49">
            <v>15806250.479999999</v>
          </cell>
          <cell r="P49">
            <v>184541961.60134673</v>
          </cell>
          <cell r="Q49">
            <v>164898038.5</v>
          </cell>
          <cell r="R49">
            <v>33417</v>
          </cell>
          <cell r="S49">
            <v>19101147.496363636</v>
          </cell>
          <cell r="T49">
            <v>14540</v>
          </cell>
          <cell r="U49">
            <v>70149238.612997428</v>
          </cell>
          <cell r="V49">
            <v>794749170.69721925</v>
          </cell>
        </row>
        <row r="50">
          <cell r="C50">
            <v>340</v>
          </cell>
          <cell r="D50">
            <v>3509</v>
          </cell>
          <cell r="E50">
            <v>7053930.370000001</v>
          </cell>
          <cell r="F50">
            <v>410</v>
          </cell>
          <cell r="G50">
            <v>3740</v>
          </cell>
          <cell r="H50">
            <v>3980720.38</v>
          </cell>
          <cell r="J50">
            <v>4400</v>
          </cell>
          <cell r="K50">
            <v>25830</v>
          </cell>
          <cell r="L50">
            <v>44200</v>
          </cell>
          <cell r="M50">
            <v>17000</v>
          </cell>
          <cell r="O50">
            <v>3637060.53</v>
          </cell>
          <cell r="P50">
            <v>21530886.657966834</v>
          </cell>
          <cell r="Q50">
            <v>19703605.399999999</v>
          </cell>
          <cell r="R50">
            <v>208</v>
          </cell>
          <cell r="S50">
            <v>233692.53363636366</v>
          </cell>
          <cell r="T50">
            <v>4002</v>
          </cell>
          <cell r="U50">
            <v>10754149.067665808</v>
          </cell>
          <cell r="V50">
            <v>70326747.629269004</v>
          </cell>
        </row>
        <row r="51">
          <cell r="C51">
            <v>6570</v>
          </cell>
          <cell r="D51">
            <v>61961</v>
          </cell>
          <cell r="E51">
            <v>168905266.01999995</v>
          </cell>
          <cell r="F51">
            <v>2850</v>
          </cell>
          <cell r="G51">
            <v>24740</v>
          </cell>
          <cell r="H51">
            <v>35454153.339999996</v>
          </cell>
          <cell r="J51">
            <v>8500</v>
          </cell>
          <cell r="K51">
            <v>141040</v>
          </cell>
          <cell r="L51">
            <v>233749</v>
          </cell>
          <cell r="M51">
            <v>85900</v>
          </cell>
          <cell r="O51">
            <v>7026207.8599999994</v>
          </cell>
          <cell r="P51">
            <v>159287300.87646618</v>
          </cell>
          <cell r="Q51">
            <v>107761539.87</v>
          </cell>
          <cell r="R51">
            <v>13149</v>
          </cell>
          <cell r="S51">
            <v>7468822.4281818187</v>
          </cell>
          <cell r="T51">
            <v>17744</v>
          </cell>
          <cell r="U51">
            <v>62215792.584164523</v>
          </cell>
          <cell r="V51">
            <v>573186366.58532393</v>
          </cell>
        </row>
        <row r="52">
          <cell r="C52">
            <v>620</v>
          </cell>
          <cell r="D52">
            <v>6309</v>
          </cell>
          <cell r="E52">
            <v>12163244.880000001</v>
          </cell>
          <cell r="F52">
            <v>910</v>
          </cell>
          <cell r="G52">
            <v>8340</v>
          </cell>
          <cell r="H52">
            <v>11251686.379999999</v>
          </cell>
          <cell r="J52">
            <v>3900</v>
          </cell>
          <cell r="K52">
            <v>35649</v>
          </cell>
          <cell r="L52">
            <v>67707</v>
          </cell>
          <cell r="M52">
            <v>25962</v>
          </cell>
          <cell r="O52">
            <v>3257761.42</v>
          </cell>
          <cell r="P52">
            <v>40100372.95147559</v>
          </cell>
          <cell r="Q52">
            <v>31803467.239999998</v>
          </cell>
          <cell r="R52">
            <v>833</v>
          </cell>
          <cell r="S52">
            <v>635363.22272727266</v>
          </cell>
          <cell r="T52">
            <v>4258</v>
          </cell>
          <cell r="U52">
            <v>17843994.66</v>
          </cell>
          <cell r="V52">
            <v>118781141.54420286</v>
          </cell>
        </row>
        <row r="53">
          <cell r="C53">
            <v>710</v>
          </cell>
          <cell r="D53">
            <v>6580</v>
          </cell>
          <cell r="E53">
            <v>14561956.809999997</v>
          </cell>
          <cell r="F53">
            <v>448</v>
          </cell>
          <cell r="G53">
            <v>4162</v>
          </cell>
          <cell r="H53">
            <v>6089704.6500000004</v>
          </cell>
          <cell r="J53">
            <v>1100</v>
          </cell>
          <cell r="K53">
            <v>22243</v>
          </cell>
          <cell r="L53">
            <v>39990</v>
          </cell>
          <cell r="M53">
            <v>14200</v>
          </cell>
          <cell r="O53">
            <v>1252670.78</v>
          </cell>
          <cell r="P53">
            <v>22625061.838221405</v>
          </cell>
          <cell r="Q53">
            <v>19508714.119999997</v>
          </cell>
          <cell r="R53">
            <v>315</v>
          </cell>
          <cell r="S53">
            <v>328659.52090909088</v>
          </cell>
          <cell r="T53">
            <v>2532</v>
          </cell>
          <cell r="U53">
            <v>11391878.26</v>
          </cell>
          <cell r="V53">
            <v>82758329.17913048</v>
          </cell>
        </row>
        <row r="54">
          <cell r="C54">
            <v>230</v>
          </cell>
          <cell r="D54">
            <v>2278</v>
          </cell>
          <cell r="E54">
            <v>4933653.09</v>
          </cell>
          <cell r="F54">
            <v>690</v>
          </cell>
          <cell r="G54">
            <v>6240</v>
          </cell>
          <cell r="H54">
            <v>8799880.6600000001</v>
          </cell>
          <cell r="J54">
            <v>2200</v>
          </cell>
          <cell r="K54">
            <v>15955</v>
          </cell>
          <cell r="L54">
            <v>27349</v>
          </cell>
          <cell r="M54">
            <v>10680</v>
          </cell>
          <cell r="O54">
            <v>2000523.37</v>
          </cell>
          <cell r="P54">
            <v>17059422.550815091</v>
          </cell>
          <cell r="Q54">
            <v>13579504.779999999</v>
          </cell>
          <cell r="R54">
            <v>50</v>
          </cell>
          <cell r="S54">
            <v>59661.045454545456</v>
          </cell>
          <cell r="T54">
            <v>2200</v>
          </cell>
          <cell r="U54">
            <v>8092950.8499999996</v>
          </cell>
          <cell r="V54">
            <v>57805727.736269638</v>
          </cell>
        </row>
        <row r="55">
          <cell r="C55">
            <v>2130</v>
          </cell>
          <cell r="D55">
            <v>23442</v>
          </cell>
          <cell r="E55">
            <v>64220391.190000005</v>
          </cell>
          <cell r="F55">
            <v>1717</v>
          </cell>
          <cell r="G55">
            <v>16143</v>
          </cell>
          <cell r="H55">
            <v>22909249.280000001</v>
          </cell>
          <cell r="J55">
            <v>23000</v>
          </cell>
          <cell r="K55">
            <v>157122</v>
          </cell>
          <cell r="L55">
            <v>216809</v>
          </cell>
          <cell r="M55">
            <v>97310</v>
          </cell>
          <cell r="O55">
            <v>18302522.68</v>
          </cell>
          <cell r="P55">
            <v>167275748.04457015</v>
          </cell>
          <cell r="Q55">
            <v>119620886.41999999</v>
          </cell>
          <cell r="R55">
            <v>9768</v>
          </cell>
          <cell r="S55">
            <v>5951085.2681818185</v>
          </cell>
          <cell r="T55">
            <v>0</v>
          </cell>
          <cell r="U55">
            <v>0</v>
          </cell>
          <cell r="V55">
            <v>407563769.55230772</v>
          </cell>
        </row>
        <row r="56">
          <cell r="C56">
            <v>1170</v>
          </cell>
          <cell r="D56">
            <v>12860</v>
          </cell>
          <cell r="E56">
            <v>33339250.730000004</v>
          </cell>
          <cell r="F56">
            <v>800</v>
          </cell>
          <cell r="G56">
            <v>7455</v>
          </cell>
          <cell r="H56">
            <v>10447644.609999999</v>
          </cell>
          <cell r="J56">
            <v>6600</v>
          </cell>
          <cell r="K56">
            <v>33676</v>
          </cell>
          <cell r="L56">
            <v>63040</v>
          </cell>
          <cell r="M56">
            <v>22860</v>
          </cell>
          <cell r="O56">
            <v>7642521.5699999994</v>
          </cell>
          <cell r="P56">
            <v>35295406.55485034</v>
          </cell>
          <cell r="Q56">
            <v>36346194.280000001</v>
          </cell>
          <cell r="R56">
            <v>1097</v>
          </cell>
          <cell r="S56">
            <v>983284.27</v>
          </cell>
          <cell r="T56">
            <v>3460</v>
          </cell>
          <cell r="U56">
            <v>14263327.567665808</v>
          </cell>
          <cell r="V56">
            <v>138229537.46299288</v>
          </cell>
        </row>
        <row r="57">
          <cell r="C57">
            <v>310</v>
          </cell>
          <cell r="D57">
            <v>3131</v>
          </cell>
          <cell r="E57">
            <v>6374350.0100000007</v>
          </cell>
          <cell r="F57">
            <v>515</v>
          </cell>
          <cell r="G57">
            <v>4627</v>
          </cell>
          <cell r="H57">
            <v>6366483.5700000003</v>
          </cell>
          <cell r="J57">
            <v>4500</v>
          </cell>
          <cell r="K57">
            <v>35140</v>
          </cell>
          <cell r="L57">
            <v>49052</v>
          </cell>
          <cell r="M57">
            <v>18700</v>
          </cell>
          <cell r="O57">
            <v>4428889.33</v>
          </cell>
          <cell r="P57">
            <v>65851435.563559622</v>
          </cell>
          <cell r="Q57">
            <v>25792574.870000001</v>
          </cell>
          <cell r="R57">
            <v>946</v>
          </cell>
          <cell r="S57">
            <v>693959.77636363625</v>
          </cell>
          <cell r="T57">
            <v>3900</v>
          </cell>
          <cell r="U57">
            <v>15876187.890000001</v>
          </cell>
          <cell r="V57">
            <v>103913533.47992325</v>
          </cell>
        </row>
        <row r="58">
          <cell r="C58">
            <v>350</v>
          </cell>
          <cell r="D58">
            <v>3466</v>
          </cell>
          <cell r="E58">
            <v>6836431.9000000013</v>
          </cell>
          <cell r="F58">
            <v>225</v>
          </cell>
          <cell r="G58">
            <v>2180</v>
          </cell>
          <cell r="H58">
            <v>2761281.32</v>
          </cell>
          <cell r="J58">
            <v>1100</v>
          </cell>
          <cell r="K58">
            <v>13759</v>
          </cell>
          <cell r="L58">
            <v>21325</v>
          </cell>
          <cell r="M58">
            <v>7837</v>
          </cell>
          <cell r="O58">
            <v>1135644.5900000001</v>
          </cell>
          <cell r="P58">
            <v>12852130.53187171</v>
          </cell>
          <cell r="Q58">
            <v>8936885.5099999998</v>
          </cell>
          <cell r="R58">
            <v>10</v>
          </cell>
          <cell r="S58">
            <v>11932.209090909091</v>
          </cell>
          <cell r="T58">
            <v>1600</v>
          </cell>
          <cell r="U58">
            <v>6497081.3200000003</v>
          </cell>
          <cell r="V58">
            <v>44684182.070962615</v>
          </cell>
        </row>
        <row r="59">
          <cell r="C59">
            <v>230</v>
          </cell>
          <cell r="D59">
            <v>2378</v>
          </cell>
          <cell r="E59">
            <v>4804456.8900000006</v>
          </cell>
          <cell r="F59">
            <v>140</v>
          </cell>
          <cell r="G59">
            <v>1290</v>
          </cell>
          <cell r="H59">
            <v>1938980.96</v>
          </cell>
          <cell r="J59">
            <v>1300</v>
          </cell>
          <cell r="K59">
            <v>18044</v>
          </cell>
          <cell r="L59">
            <v>36400</v>
          </cell>
          <cell r="M59">
            <v>14000</v>
          </cell>
          <cell r="O59">
            <v>1245873.28</v>
          </cell>
          <cell r="P59">
            <v>19005884.040927783</v>
          </cell>
          <cell r="Q59">
            <v>18303589.280000001</v>
          </cell>
          <cell r="R59">
            <v>105</v>
          </cell>
          <cell r="S59">
            <v>124618.07818181819</v>
          </cell>
          <cell r="T59">
            <v>2139</v>
          </cell>
          <cell r="U59">
            <v>9321931.2200000007</v>
          </cell>
          <cell r="V59">
            <v>57258850.909109607</v>
          </cell>
        </row>
        <row r="60">
          <cell r="C60">
            <v>180</v>
          </cell>
          <cell r="D60">
            <v>1818</v>
          </cell>
          <cell r="E60">
            <v>2074098.5200000009</v>
          </cell>
          <cell r="F60">
            <v>80</v>
          </cell>
          <cell r="G60">
            <v>763</v>
          </cell>
          <cell r="H60">
            <v>601784.80000000005</v>
          </cell>
          <cell r="J60">
            <v>1400</v>
          </cell>
          <cell r="K60">
            <v>17944</v>
          </cell>
          <cell r="L60">
            <v>35415</v>
          </cell>
          <cell r="M60">
            <v>13600</v>
          </cell>
          <cell r="O60">
            <v>1109016.98</v>
          </cell>
          <cell r="P60">
            <v>19129672.45780756</v>
          </cell>
          <cell r="Q60">
            <v>17794254.379999999</v>
          </cell>
          <cell r="R60">
            <v>210</v>
          </cell>
          <cell r="S60">
            <v>218707.44545454544</v>
          </cell>
          <cell r="T60">
            <v>1500</v>
          </cell>
          <cell r="U60">
            <v>9830817.8900000006</v>
          </cell>
          <cell r="V60">
            <v>61480194.363262117</v>
          </cell>
        </row>
        <row r="61">
          <cell r="C61">
            <v>250</v>
          </cell>
          <cell r="D61">
            <v>2601</v>
          </cell>
          <cell r="E61">
            <v>4821286.370000001</v>
          </cell>
          <cell r="F61">
            <v>170</v>
          </cell>
          <cell r="G61">
            <v>1660</v>
          </cell>
          <cell r="H61">
            <v>1468959.6400000001</v>
          </cell>
          <cell r="J61">
            <v>2000</v>
          </cell>
          <cell r="K61">
            <v>18026</v>
          </cell>
          <cell r="L61">
            <v>34788</v>
          </cell>
          <cell r="M61">
            <v>13003</v>
          </cell>
          <cell r="O61">
            <v>2133450.4</v>
          </cell>
          <cell r="P61">
            <v>20599838.16475217</v>
          </cell>
          <cell r="Q61">
            <v>17842257.653049998</v>
          </cell>
          <cell r="R61">
            <v>350</v>
          </cell>
          <cell r="S61">
            <v>266228.04545454547</v>
          </cell>
          <cell r="T61">
            <v>2500</v>
          </cell>
          <cell r="U61">
            <v>9663645.4399999995</v>
          </cell>
          <cell r="V61">
            <v>59237259.77020672</v>
          </cell>
        </row>
        <row r="62">
          <cell r="C62">
            <v>29364</v>
          </cell>
          <cell r="D62">
            <v>283399</v>
          </cell>
          <cell r="E62">
            <v>739788588.0999999</v>
          </cell>
          <cell r="F62">
            <v>16937</v>
          </cell>
          <cell r="G62">
            <v>153495</v>
          </cell>
          <cell r="H62">
            <v>212585686.11999997</v>
          </cell>
          <cell r="L62">
            <v>1733516</v>
          </cell>
          <cell r="M62">
            <v>674873</v>
          </cell>
          <cell r="Q62">
            <v>872080144.40304971</v>
          </cell>
          <cell r="R62">
            <v>68364</v>
          </cell>
          <cell r="S62">
            <v>43298404.616818182</v>
          </cell>
          <cell r="V62">
            <v>3560008033.8674626</v>
          </cell>
        </row>
        <row r="64">
          <cell r="F64">
            <v>1470</v>
          </cell>
          <cell r="G64">
            <v>13920</v>
          </cell>
          <cell r="H64">
            <v>19544461.34</v>
          </cell>
          <cell r="J64">
            <v>0</v>
          </cell>
          <cell r="K64">
            <v>7239</v>
          </cell>
          <cell r="L64">
            <v>31267</v>
          </cell>
          <cell r="M64">
            <v>11500</v>
          </cell>
          <cell r="O64">
            <v>0</v>
          </cell>
          <cell r="P64">
            <v>7243701.5007998943</v>
          </cell>
          <cell r="Q64">
            <v>14710998.739999998</v>
          </cell>
          <cell r="R64">
            <v>1400</v>
          </cell>
          <cell r="S64">
            <v>1189635</v>
          </cell>
          <cell r="V64">
            <v>42688796.580799893</v>
          </cell>
        </row>
        <row r="65">
          <cell r="L65">
            <v>264</v>
          </cell>
          <cell r="M65">
            <v>22</v>
          </cell>
          <cell r="Q65">
            <v>500542.54</v>
          </cell>
          <cell r="V65">
            <v>500542.54</v>
          </cell>
        </row>
        <row r="66">
          <cell r="F66">
            <v>1224</v>
          </cell>
          <cell r="G66">
            <v>14688</v>
          </cell>
          <cell r="H66">
            <v>11769469.92</v>
          </cell>
          <cell r="R66">
            <v>15177.6</v>
          </cell>
          <cell r="S66">
            <v>95467104</v>
          </cell>
          <cell r="V66">
            <v>107236573.92</v>
          </cell>
        </row>
        <row r="67">
          <cell r="F67">
            <v>576</v>
          </cell>
          <cell r="G67">
            <v>6912</v>
          </cell>
          <cell r="H67">
            <v>5538574.0800000001</v>
          </cell>
          <cell r="R67">
            <v>6768</v>
          </cell>
          <cell r="S67">
            <v>41382209.523809522</v>
          </cell>
          <cell r="V67">
            <v>46920783.603809521</v>
          </cell>
        </row>
        <row r="68">
          <cell r="R68">
            <v>2458</v>
          </cell>
          <cell r="S68">
            <v>10437280.400000002</v>
          </cell>
          <cell r="V68">
            <v>10437280.400000002</v>
          </cell>
        </row>
        <row r="69">
          <cell r="J69">
            <v>0</v>
          </cell>
          <cell r="K69">
            <v>1500</v>
          </cell>
          <cell r="L69">
            <v>0</v>
          </cell>
          <cell r="M69">
            <v>0</v>
          </cell>
          <cell r="O69">
            <v>0</v>
          </cell>
          <cell r="P69">
            <v>330120</v>
          </cell>
          <cell r="Q69">
            <v>0</v>
          </cell>
          <cell r="R69">
            <v>645</v>
          </cell>
          <cell r="S69">
            <v>180885</v>
          </cell>
          <cell r="V69">
            <v>511005</v>
          </cell>
        </row>
        <row r="70">
          <cell r="R70">
            <v>0</v>
          </cell>
          <cell r="S70">
            <v>0</v>
          </cell>
          <cell r="V70">
            <v>0</v>
          </cell>
        </row>
        <row r="71">
          <cell r="R71">
            <v>0</v>
          </cell>
          <cell r="S71">
            <v>0</v>
          </cell>
          <cell r="V71">
            <v>0</v>
          </cell>
        </row>
        <row r="72">
          <cell r="F72">
            <v>55</v>
          </cell>
          <cell r="G72">
            <v>1540</v>
          </cell>
          <cell r="H72">
            <v>5973516.290000001</v>
          </cell>
          <cell r="R72">
            <v>0</v>
          </cell>
          <cell r="S72">
            <v>0</v>
          </cell>
          <cell r="V72">
            <v>5973516.290000001</v>
          </cell>
        </row>
        <row r="73">
          <cell r="R73">
            <v>550</v>
          </cell>
          <cell r="S73">
            <v>2267972</v>
          </cell>
          <cell r="V73">
            <v>2267972</v>
          </cell>
        </row>
        <row r="74">
          <cell r="V74">
            <v>0</v>
          </cell>
        </row>
        <row r="75">
          <cell r="F75">
            <v>140</v>
          </cell>
          <cell r="G75">
            <v>3920</v>
          </cell>
          <cell r="H75">
            <v>15507520.16</v>
          </cell>
          <cell r="V75">
            <v>15507520.16</v>
          </cell>
        </row>
        <row r="76">
          <cell r="R76">
            <v>1140</v>
          </cell>
          <cell r="S76">
            <v>40200401.400000006</v>
          </cell>
          <cell r="V76">
            <v>40200401.400000006</v>
          </cell>
        </row>
        <row r="77">
          <cell r="F77">
            <v>1440</v>
          </cell>
          <cell r="G77">
            <v>17280</v>
          </cell>
          <cell r="H77">
            <v>13846435.199999999</v>
          </cell>
          <cell r="R77">
            <v>17856</v>
          </cell>
          <cell r="S77">
            <v>112314240</v>
          </cell>
          <cell r="V77">
            <v>126160675.2</v>
          </cell>
        </row>
        <row r="78">
          <cell r="R78">
            <v>283</v>
          </cell>
          <cell r="S78">
            <v>2559910</v>
          </cell>
          <cell r="V78">
            <v>2559910</v>
          </cell>
        </row>
        <row r="79">
          <cell r="R79">
            <v>207</v>
          </cell>
          <cell r="S79">
            <v>1866900</v>
          </cell>
          <cell r="V79">
            <v>1866900</v>
          </cell>
        </row>
        <row r="81">
          <cell r="R81">
            <v>195</v>
          </cell>
          <cell r="S81">
            <v>1505250</v>
          </cell>
          <cell r="V81">
            <v>1505250</v>
          </cell>
        </row>
        <row r="82">
          <cell r="R82">
            <v>1945</v>
          </cell>
          <cell r="S82">
            <v>8171171</v>
          </cell>
          <cell r="V82">
            <v>8171171</v>
          </cell>
        </row>
        <row r="84">
          <cell r="R84">
            <v>110</v>
          </cell>
          <cell r="S84">
            <v>3878986.1</v>
          </cell>
          <cell r="V84">
            <v>3878986.1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4905</v>
          </cell>
          <cell r="G92">
            <v>58260</v>
          </cell>
          <cell r="H92">
            <v>72179976.989999995</v>
          </cell>
          <cell r="L92">
            <v>31531</v>
          </cell>
          <cell r="M92">
            <v>11522</v>
          </cell>
          <cell r="Q92">
            <v>15211541.279999997</v>
          </cell>
          <cell r="R92">
            <v>48734.6</v>
          </cell>
          <cell r="S92">
            <v>321421944.42380953</v>
          </cell>
          <cell r="V92">
            <v>416387284.1946094</v>
          </cell>
        </row>
        <row r="93">
          <cell r="C93">
            <v>123185</v>
          </cell>
          <cell r="D93">
            <v>1180311</v>
          </cell>
          <cell r="E93">
            <v>5139172494.9899988</v>
          </cell>
          <cell r="F93">
            <v>51253</v>
          </cell>
          <cell r="G93">
            <v>424094.2</v>
          </cell>
          <cell r="H93">
            <v>1333512730.6607997</v>
          </cell>
          <cell r="J93">
            <v>384881</v>
          </cell>
          <cell r="K93">
            <v>2179448</v>
          </cell>
          <cell r="L93">
            <v>3202349</v>
          </cell>
          <cell r="M93">
            <v>1281145</v>
          </cell>
          <cell r="O93">
            <v>321875980.30000001</v>
          </cell>
          <cell r="Q93">
            <v>1768807135.64305</v>
          </cell>
          <cell r="R93">
            <v>444734.6</v>
          </cell>
          <cell r="S93">
            <v>669778899.1897186</v>
          </cell>
          <cell r="T93">
            <v>204381</v>
          </cell>
          <cell r="U93">
            <v>747269130.99665809</v>
          </cell>
          <cell r="V93">
            <v>12215507627.445244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93">
          <cell r="F93">
            <v>2787</v>
          </cell>
          <cell r="H93">
            <v>552602082</v>
          </cell>
          <cell r="L93">
            <v>3858</v>
          </cell>
          <cell r="N93">
            <v>179116937.67140001</v>
          </cell>
          <cell r="R93">
            <v>1514</v>
          </cell>
          <cell r="T93">
            <v>38379466.110641375</v>
          </cell>
          <cell r="AE93">
            <v>2250</v>
          </cell>
          <cell r="AF93">
            <v>48642525</v>
          </cell>
          <cell r="AW93">
            <v>2220528181.6057281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связь с ИТОГ ДЕНЬГИ 2023"/>
      <sheetName val="ПОДУШЕВОЙ АМБ."/>
      <sheetName val="ПОДУШЕВОЙ СКОРАЯ"/>
      <sheetName val="ФАПы"/>
      <sheetName val="удельный вес МО в общем объеме"/>
      <sheetName val="НАСЕЛЕНИЕ"/>
      <sheetName val="НАСЕЛЕНИЕ %"/>
      <sheetName val="ОБЪЕМЫ ВСЕГО"/>
      <sheetName val="ОБЪЕМЫ иногородние"/>
      <sheetName val="ОБЪЕМЫ СМО"/>
      <sheetName val="СТАЦИОНАР  ВСЕГО"/>
      <sheetName val="СТАЦИОНАР реабилитация"/>
      <sheetName val="СТАЦИОНАР ВМП"/>
      <sheetName val="СТАЦИОНАР ИТОГИ"/>
      <sheetName val="ДНЕВНОЙ реабилитация"/>
      <sheetName val="ДНЕВНОЙ ИТОГИ"/>
      <sheetName val="ПРОФИЛАКТИКА П-КА"/>
      <sheetName val="ПРОФИЛАКТИКА СТОМАТ."/>
      <sheetName val="ПРОФИЛАКТИКА ИТОГИ"/>
      <sheetName val="НЕОТЛОЖКА П-КА"/>
      <sheetName val="НЕОТЛОЖКА СТОМАТ."/>
      <sheetName val="НЕОТЛОЖКА ИТОГИ"/>
      <sheetName val="ОБРАЩЕНИЯ П-КА"/>
      <sheetName val="ОБРАЩЕНИЯ СТОМАТ."/>
      <sheetName val="ОБРАЩЕНИЯ реабилитация"/>
      <sheetName val="ОБРАЩЕНИЯ ИТОГИ"/>
      <sheetName val="СКОРАЯ ИТОГИ"/>
      <sheetName val="УСЛУГИ ИТОГИ"/>
      <sheetName val="РЕСО"/>
      <sheetName val="СОГАЗ"/>
      <sheetName val="СТАЦИОНАР ИТОГИ ОК!"/>
      <sheetName val="ДНЕВНОЙ ИТОГИ ОК!"/>
      <sheetName val="ПРОФИЛАКТИКА ИТОГИ ОК!"/>
      <sheetName val="НЕОТЛОЖКА ИТОГИ ОК!"/>
      <sheetName val="ОБРАЩЕНИЯ ИТОГИ ОК!"/>
      <sheetName val="СКОРАЯ ИТОГИ ОК!"/>
      <sheetName val="УСЛУГИ ИТОГИ ОК!"/>
      <sheetName val="фин.средств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I6">
            <v>29793</v>
          </cell>
        </row>
        <row r="17">
          <cell r="AV17">
            <v>406010</v>
          </cell>
        </row>
        <row r="18">
          <cell r="AV18">
            <v>0</v>
          </cell>
        </row>
        <row r="35">
          <cell r="AV35">
            <v>852337</v>
          </cell>
        </row>
        <row r="36">
          <cell r="AV36">
            <v>0</v>
          </cell>
        </row>
        <row r="61">
          <cell r="AV61">
            <v>854143</v>
          </cell>
        </row>
        <row r="62">
          <cell r="AV62">
            <v>0</v>
          </cell>
        </row>
        <row r="91">
          <cell r="AV91">
            <v>7497</v>
          </cell>
        </row>
        <row r="92">
          <cell r="AV92">
            <v>2119987</v>
          </cell>
        </row>
      </sheetData>
      <sheetData sheetId="9"/>
      <sheetData sheetId="10">
        <row r="6">
          <cell r="BG6">
            <v>1877064623.8499675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6">
          <cell r="AE6">
            <v>39447</v>
          </cell>
        </row>
      </sheetData>
      <sheetData sheetId="18">
        <row r="6">
          <cell r="AK6">
            <v>189</v>
          </cell>
        </row>
      </sheetData>
      <sheetData sheetId="19"/>
      <sheetData sheetId="20">
        <row r="6">
          <cell r="AE6">
            <v>8054</v>
          </cell>
        </row>
      </sheetData>
      <sheetData sheetId="21">
        <row r="6">
          <cell r="AK6">
            <v>0</v>
          </cell>
        </row>
      </sheetData>
      <sheetData sheetId="22"/>
      <sheetData sheetId="23">
        <row r="6">
          <cell r="AK6">
            <v>6451</v>
          </cell>
        </row>
      </sheetData>
      <sheetData sheetId="24">
        <row r="6">
          <cell r="AQ6">
            <v>173</v>
          </cell>
        </row>
      </sheetData>
      <sheetData sheetId="25">
        <row r="6">
          <cell r="AK6">
            <v>0</v>
          </cell>
        </row>
      </sheetData>
      <sheetData sheetId="26"/>
      <sheetData sheetId="27"/>
      <sheetData sheetId="28"/>
      <sheetData sheetId="29">
        <row r="7">
          <cell r="G7">
            <v>10810</v>
          </cell>
        </row>
      </sheetData>
      <sheetData sheetId="30">
        <row r="7">
          <cell r="G7">
            <v>18387</v>
          </cell>
        </row>
      </sheetData>
      <sheetData sheetId="31">
        <row r="6">
          <cell r="G6">
            <v>10810</v>
          </cell>
        </row>
      </sheetData>
      <sheetData sheetId="32">
        <row r="6">
          <cell r="G6">
            <v>1344</v>
          </cell>
        </row>
      </sheetData>
      <sheetData sheetId="33">
        <row r="6">
          <cell r="G6">
            <v>39636</v>
          </cell>
        </row>
      </sheetData>
      <sheetData sheetId="34">
        <row r="6">
          <cell r="G6">
            <v>8054</v>
          </cell>
        </row>
      </sheetData>
      <sheetData sheetId="35">
        <row r="6">
          <cell r="G6">
            <v>6624</v>
          </cell>
        </row>
      </sheetData>
      <sheetData sheetId="36">
        <row r="6">
          <cell r="G6">
            <v>0</v>
          </cell>
        </row>
      </sheetData>
      <sheetData sheetId="37">
        <row r="6">
          <cell r="G6">
            <v>10227</v>
          </cell>
        </row>
      </sheetData>
      <sheetData sheetId="38">
        <row r="6">
          <cell r="Q6">
            <v>1877064623.6730001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03"/>
  <sheetViews>
    <sheetView tabSelected="1" zoomScale="70" zoomScaleNormal="70" workbookViewId="0">
      <selection activeCell="C13" sqref="C13"/>
    </sheetView>
  </sheetViews>
  <sheetFormatPr defaultColWidth="9.109375" defaultRowHeight="14.4"/>
  <cols>
    <col min="1" max="1" width="63" style="26" customWidth="1"/>
    <col min="2" max="2" width="15" style="1" customWidth="1"/>
    <col min="3" max="3" width="17.6640625" style="1" customWidth="1"/>
    <col min="4" max="4" width="15" style="1" customWidth="1"/>
    <col min="5" max="5" width="14.6640625" style="1" customWidth="1"/>
    <col min="6" max="6" width="19.21875" style="1" customWidth="1"/>
    <col min="7" max="7" width="16.109375" style="1" customWidth="1"/>
    <col min="8" max="10" width="19.6640625" style="1" customWidth="1"/>
    <col min="11" max="11" width="0" style="3" hidden="1" customWidth="1"/>
    <col min="12" max="12" width="16.77734375" style="1" customWidth="1"/>
    <col min="13" max="13" width="19.88671875" style="1" customWidth="1"/>
    <col min="14" max="14" width="13.88671875" style="1" customWidth="1"/>
    <col min="15" max="17" width="18.6640625" style="1" customWidth="1"/>
    <col min="18" max="18" width="0" style="3" hidden="1" customWidth="1"/>
    <col min="19" max="19" width="17.6640625" style="1" customWidth="1"/>
    <col min="20" max="20" width="21.21875" style="1" customWidth="1"/>
    <col min="21" max="21" width="14.44140625" style="1" customWidth="1"/>
    <col min="22" max="22" width="19.109375" style="1" customWidth="1"/>
    <col min="23" max="23" width="20.88671875" style="1" customWidth="1"/>
    <col min="24" max="24" width="19.109375" style="1" customWidth="1"/>
    <col min="25" max="27" width="20" style="1" customWidth="1"/>
    <col min="28" max="28" width="9.109375" style="3"/>
    <col min="29" max="32" width="0" style="3" hidden="1" customWidth="1"/>
    <col min="33" max="16384" width="9.109375" style="3"/>
  </cols>
  <sheetData>
    <row r="1" spans="1:32" ht="34.200000000000003" customHeight="1">
      <c r="A1" s="41"/>
      <c r="F1" s="43" t="s">
        <v>109</v>
      </c>
      <c r="G1" s="43"/>
      <c r="H1" s="43"/>
      <c r="I1" s="43"/>
      <c r="J1" s="43"/>
    </row>
    <row r="2" spans="1:32">
      <c r="A2" s="41"/>
    </row>
    <row r="3" spans="1:32">
      <c r="A3" s="41"/>
    </row>
    <row r="4" spans="1:32" ht="33" customHeight="1">
      <c r="A4" s="42" t="s">
        <v>110</v>
      </c>
      <c r="B4" s="42"/>
      <c r="C4" s="42"/>
      <c r="D4" s="42"/>
      <c r="E4" s="42"/>
      <c r="F4" s="42"/>
      <c r="G4" s="42"/>
      <c r="H4" s="42"/>
      <c r="I4" s="42"/>
      <c r="J4" s="42"/>
    </row>
    <row r="5" spans="1:32">
      <c r="A5" s="41"/>
    </row>
    <row r="6" spans="1:32" ht="18">
      <c r="A6" s="2" t="s">
        <v>0</v>
      </c>
      <c r="L6" s="4" t="s">
        <v>1</v>
      </c>
      <c r="S6" s="4" t="s">
        <v>2</v>
      </c>
    </row>
    <row r="7" spans="1:32" ht="18">
      <c r="A7" s="45" t="s">
        <v>3</v>
      </c>
      <c r="B7" s="36" t="s">
        <v>4</v>
      </c>
      <c r="C7" s="37"/>
      <c r="D7" s="37"/>
      <c r="E7" s="36" t="s">
        <v>5</v>
      </c>
      <c r="F7" s="37"/>
      <c r="G7" s="37"/>
      <c r="H7" s="40" t="s">
        <v>6</v>
      </c>
      <c r="I7" s="40"/>
      <c r="J7" s="40"/>
      <c r="L7" s="36" t="s">
        <v>4</v>
      </c>
      <c r="M7" s="37"/>
      <c r="N7" s="37"/>
      <c r="O7" s="40" t="s">
        <v>6</v>
      </c>
      <c r="P7" s="40"/>
      <c r="Q7" s="40"/>
      <c r="S7" s="36" t="s">
        <v>4</v>
      </c>
      <c r="T7" s="37"/>
      <c r="U7" s="37"/>
      <c r="V7" s="5" t="s">
        <v>5</v>
      </c>
      <c r="W7" s="6"/>
      <c r="X7" s="6"/>
      <c r="Y7" s="38" t="s">
        <v>6</v>
      </c>
      <c r="Z7" s="38"/>
      <c r="AA7" s="38"/>
    </row>
    <row r="8" spans="1:32" s="44" customFormat="1" ht="56.25" customHeight="1">
      <c r="A8" s="45"/>
      <c r="B8" s="7" t="s">
        <v>7</v>
      </c>
      <c r="C8" s="7" t="s">
        <v>8</v>
      </c>
      <c r="D8" s="7" t="s">
        <v>9</v>
      </c>
      <c r="E8" s="7" t="s">
        <v>7</v>
      </c>
      <c r="F8" s="7" t="s">
        <v>8</v>
      </c>
      <c r="G8" s="7" t="s">
        <v>9</v>
      </c>
      <c r="H8" s="7" t="s">
        <v>7</v>
      </c>
      <c r="I8" s="7" t="s">
        <v>8</v>
      </c>
      <c r="J8" s="8" t="s">
        <v>9</v>
      </c>
      <c r="L8" s="7" t="s">
        <v>7</v>
      </c>
      <c r="M8" s="7" t="s">
        <v>8</v>
      </c>
      <c r="N8" s="7" t="s">
        <v>9</v>
      </c>
      <c r="O8" s="8" t="s">
        <v>7</v>
      </c>
      <c r="P8" s="8" t="s">
        <v>8</v>
      </c>
      <c r="Q8" s="8" t="s">
        <v>9</v>
      </c>
      <c r="S8" s="7" t="s">
        <v>7</v>
      </c>
      <c r="T8" s="7" t="s">
        <v>8</v>
      </c>
      <c r="U8" s="28" t="s">
        <v>9</v>
      </c>
      <c r="V8" s="7" t="s">
        <v>7</v>
      </c>
      <c r="W8" s="7" t="s">
        <v>8</v>
      </c>
      <c r="X8" s="7" t="s">
        <v>9</v>
      </c>
      <c r="Y8" s="7" t="s">
        <v>7</v>
      </c>
      <c r="Z8" s="7" t="s">
        <v>8</v>
      </c>
      <c r="AA8" s="8" t="s">
        <v>9</v>
      </c>
    </row>
    <row r="9" spans="1:32">
      <c r="A9" s="45"/>
      <c r="B9" s="11"/>
      <c r="C9" s="11"/>
      <c r="D9" s="11" t="s">
        <v>10</v>
      </c>
      <c r="E9" s="11"/>
      <c r="F9" s="11"/>
      <c r="G9" s="11" t="s">
        <v>10</v>
      </c>
      <c r="H9" s="11"/>
      <c r="I9" s="11"/>
      <c r="J9" s="11" t="s">
        <v>10</v>
      </c>
      <c r="L9" s="11"/>
      <c r="M9" s="11"/>
      <c r="N9" s="11" t="s">
        <v>10</v>
      </c>
      <c r="O9" s="11"/>
      <c r="P9" s="11"/>
      <c r="Q9" s="11" t="s">
        <v>10</v>
      </c>
      <c r="S9" s="11"/>
      <c r="T9" s="11"/>
      <c r="U9" s="11" t="s">
        <v>10</v>
      </c>
      <c r="V9" s="11"/>
      <c r="W9" s="11"/>
      <c r="X9" s="11" t="s">
        <v>10</v>
      </c>
      <c r="Y9" s="11"/>
      <c r="Z9" s="11"/>
      <c r="AA9" s="11" t="s">
        <v>10</v>
      </c>
    </row>
    <row r="10" spans="1:32" ht="15.6">
      <c r="A10" s="12" t="s">
        <v>11</v>
      </c>
      <c r="B10" s="13"/>
      <c r="C10" s="13"/>
      <c r="D10" s="13"/>
      <c r="E10" s="13"/>
      <c r="F10" s="13"/>
      <c r="G10" s="13"/>
      <c r="H10" s="13"/>
      <c r="I10" s="13"/>
      <c r="J10" s="13"/>
      <c r="L10" s="13"/>
      <c r="M10" s="13"/>
      <c r="N10" s="13"/>
      <c r="O10" s="13"/>
      <c r="P10" s="13"/>
      <c r="Q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32" ht="15.6">
      <c r="A11" s="14" t="s">
        <v>12</v>
      </c>
      <c r="B11" s="15">
        <v>11266</v>
      </c>
      <c r="C11" s="15">
        <v>18430</v>
      </c>
      <c r="D11" s="15">
        <v>29696</v>
      </c>
      <c r="E11" s="15">
        <v>114816.3828125</v>
      </c>
      <c r="F11" s="15">
        <v>187827.6171875</v>
      </c>
      <c r="G11" s="15">
        <v>302644</v>
      </c>
      <c r="H11" s="15">
        <v>664921306.30999994</v>
      </c>
      <c r="I11" s="15">
        <v>1082696403.3599999</v>
      </c>
      <c r="J11" s="15">
        <v>1747617709.6699998</v>
      </c>
      <c r="L11" s="15">
        <v>924</v>
      </c>
      <c r="M11" s="15">
        <v>1458</v>
      </c>
      <c r="N11" s="15">
        <v>2382</v>
      </c>
      <c r="O11" s="15">
        <v>181883975.38999999</v>
      </c>
      <c r="P11" s="15">
        <v>276476429.61000001</v>
      </c>
      <c r="Q11" s="15">
        <v>458360405</v>
      </c>
      <c r="S11" s="15">
        <v>394</v>
      </c>
      <c r="T11" s="15">
        <v>546</v>
      </c>
      <c r="U11" s="15">
        <v>940</v>
      </c>
      <c r="V11" s="15">
        <v>5507.6170212765956</v>
      </c>
      <c r="W11" s="15">
        <v>7632.3829787234044</v>
      </c>
      <c r="X11" s="15">
        <v>13140</v>
      </c>
      <c r="Y11" s="15">
        <v>25644441.601318434</v>
      </c>
      <c r="Z11" s="15">
        <v>33359777.358681567</v>
      </c>
      <c r="AA11" s="15">
        <v>59004218.960000001</v>
      </c>
      <c r="AD11" s="16">
        <f>D11+U11-'[1]связь с ИТОГ ДЕНЬГИ 2024'!C6</f>
        <v>0</v>
      </c>
      <c r="AE11" s="16">
        <f>X11+G11-'[1]связь с ИТОГ ДЕНЬГИ 2024'!D6</f>
        <v>0</v>
      </c>
      <c r="AF11" s="16">
        <f>J11+AA11-'[1]связь с ИТОГ ДЕНЬГИ 2024'!E6</f>
        <v>0</v>
      </c>
    </row>
    <row r="12" spans="1:32" ht="15.6">
      <c r="A12" s="14" t="s">
        <v>13</v>
      </c>
      <c r="B12" s="15">
        <v>8160</v>
      </c>
      <c r="C12" s="15">
        <v>14395</v>
      </c>
      <c r="D12" s="15">
        <v>22555</v>
      </c>
      <c r="E12" s="15">
        <v>69725.21924185325</v>
      </c>
      <c r="F12" s="15">
        <v>123001.78075814675</v>
      </c>
      <c r="G12" s="15">
        <v>192727</v>
      </c>
      <c r="H12" s="15">
        <v>283066525.38</v>
      </c>
      <c r="I12" s="15">
        <v>473916744.97000003</v>
      </c>
      <c r="J12" s="15">
        <v>756983270.35000002</v>
      </c>
      <c r="L12" s="15">
        <v>50</v>
      </c>
      <c r="M12" s="15">
        <v>70</v>
      </c>
      <c r="N12" s="15">
        <v>120</v>
      </c>
      <c r="O12" s="15">
        <v>11775485.4</v>
      </c>
      <c r="P12" s="15">
        <v>16914556.600000001</v>
      </c>
      <c r="Q12" s="15">
        <v>28690042</v>
      </c>
      <c r="S12" s="15">
        <v>194</v>
      </c>
      <c r="T12" s="15">
        <v>408</v>
      </c>
      <c r="U12" s="15">
        <v>602</v>
      </c>
      <c r="V12" s="15">
        <v>2901.6212624584714</v>
      </c>
      <c r="W12" s="15">
        <v>6102.3787375415277</v>
      </c>
      <c r="X12" s="15">
        <v>9004</v>
      </c>
      <c r="Y12" s="15">
        <v>12440500.807042917</v>
      </c>
      <c r="Z12" s="15">
        <v>25722723.792957086</v>
      </c>
      <c r="AA12" s="15">
        <v>38163224.600000001</v>
      </c>
      <c r="AD12" s="16">
        <f>D12+U12-'[1]связь с ИТОГ ДЕНЬГИ 2024'!C7</f>
        <v>0</v>
      </c>
      <c r="AE12" s="16">
        <f>X12+G12-'[1]связь с ИТОГ ДЕНЬГИ 2024'!D7</f>
        <v>0</v>
      </c>
      <c r="AF12" s="16">
        <f>J12+AA12-'[1]связь с ИТОГ ДЕНЬГИ 2024'!E7</f>
        <v>0</v>
      </c>
    </row>
    <row r="13" spans="1:32" ht="15.6">
      <c r="A13" s="14" t="s">
        <v>14</v>
      </c>
      <c r="B13" s="15">
        <v>2158</v>
      </c>
      <c r="C13" s="15">
        <v>4307</v>
      </c>
      <c r="D13" s="15">
        <v>6465</v>
      </c>
      <c r="E13" s="15">
        <v>19422</v>
      </c>
      <c r="F13" s="15">
        <v>38763</v>
      </c>
      <c r="G13" s="15">
        <v>58185</v>
      </c>
      <c r="H13" s="15">
        <v>212761801.25</v>
      </c>
      <c r="I13" s="15">
        <v>438884717.86000001</v>
      </c>
      <c r="J13" s="15">
        <v>651646519.11000001</v>
      </c>
      <c r="L13" s="15">
        <v>103</v>
      </c>
      <c r="M13" s="15">
        <v>152</v>
      </c>
      <c r="N13" s="15">
        <v>255</v>
      </c>
      <c r="O13" s="15">
        <v>24059248.66</v>
      </c>
      <c r="P13" s="15">
        <v>35620186.340000004</v>
      </c>
      <c r="Q13" s="15">
        <v>59679435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D13" s="16">
        <f>D13+U13-'[1]связь с ИТОГ ДЕНЬГИ 2024'!C8</f>
        <v>0</v>
      </c>
      <c r="AE13" s="16">
        <f>X13+G13-'[1]связь с ИТОГ ДЕНЬГИ 2024'!D8</f>
        <v>0</v>
      </c>
      <c r="AF13" s="16">
        <f>J13+AA13-'[1]связь с ИТОГ ДЕНЬГИ 2024'!E8</f>
        <v>0</v>
      </c>
    </row>
    <row r="14" spans="1:32" ht="15.6" hidden="1">
      <c r="A14" s="14" t="s">
        <v>15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D14" s="16">
        <f>D14+U14-'[1]связь с ИТОГ ДЕНЬГИ 2024'!C9</f>
        <v>0</v>
      </c>
      <c r="AE14" s="16">
        <f>X14+G14-'[1]связь с ИТОГ ДЕНЬГИ 2024'!D9</f>
        <v>0</v>
      </c>
      <c r="AF14" s="16">
        <f>J14+AA14-'[1]связь с ИТОГ ДЕНЬГИ 2024'!E9</f>
        <v>0</v>
      </c>
    </row>
    <row r="15" spans="1:32" ht="15.6">
      <c r="A15" s="14" t="s">
        <v>16</v>
      </c>
      <c r="B15" s="15">
        <v>147</v>
      </c>
      <c r="C15" s="15">
        <v>263</v>
      </c>
      <c r="D15" s="15">
        <v>410</v>
      </c>
      <c r="E15" s="15">
        <v>1984.5</v>
      </c>
      <c r="F15" s="15">
        <v>3550.5</v>
      </c>
      <c r="G15" s="15">
        <v>5535</v>
      </c>
      <c r="H15" s="15">
        <v>6593748</v>
      </c>
      <c r="I15" s="15">
        <v>11634578.16</v>
      </c>
      <c r="J15" s="15">
        <v>18228326.16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D15" s="16">
        <f>D15+U15-'[1]связь с ИТОГ ДЕНЬГИ 2024'!C10</f>
        <v>0</v>
      </c>
      <c r="AE15" s="16">
        <f>X15+G15-'[1]связь с ИТОГ ДЕНЬГИ 2024'!D10</f>
        <v>0</v>
      </c>
      <c r="AF15" s="16">
        <f>J15+AA15-'[1]связь с ИТОГ ДЕНЬГИ 2024'!E10</f>
        <v>0</v>
      </c>
    </row>
    <row r="16" spans="1:32" ht="15.6" hidden="1">
      <c r="A16" s="14" t="s">
        <v>17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D16" s="16">
        <f>D16+U16-'[1]связь с ИТОГ ДЕНЬГИ 2024'!C11</f>
        <v>0</v>
      </c>
      <c r="AE16" s="16">
        <f>X16+G16-'[1]связь с ИТОГ ДЕНЬГИ 2024'!D11</f>
        <v>0</v>
      </c>
      <c r="AF16" s="16">
        <f>J16+AA16-'[1]связь с ИТОГ ДЕНЬГИ 2024'!E11</f>
        <v>0</v>
      </c>
    </row>
    <row r="17" spans="1:32" ht="15.6" hidden="1">
      <c r="A17" s="14" t="s">
        <v>18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D17" s="16">
        <f>D17+U17-'[1]связь с ИТОГ ДЕНЬГИ 2024'!C12</f>
        <v>0</v>
      </c>
      <c r="AE17" s="16">
        <f>X17+G17-'[1]связь с ИТОГ ДЕНЬГИ 2024'!D12</f>
        <v>0</v>
      </c>
      <c r="AF17" s="16">
        <f>J17+AA17-'[1]связь с ИТОГ ДЕНЬГИ 2024'!E12</f>
        <v>0</v>
      </c>
    </row>
    <row r="18" spans="1:32" ht="15.6" hidden="1">
      <c r="A18" s="14" t="s">
        <v>19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D18" s="16">
        <f>D18+U18-'[1]связь с ИТОГ ДЕНЬГИ 2024'!C13</f>
        <v>0</v>
      </c>
      <c r="AE18" s="16">
        <f>X18+G18-'[1]связь с ИТОГ ДЕНЬГИ 2024'!D13</f>
        <v>0</v>
      </c>
      <c r="AF18" s="16">
        <f>J18+AA18-'[1]связь с ИТОГ ДЕНЬГИ 2024'!E13</f>
        <v>0</v>
      </c>
    </row>
    <row r="19" spans="1:32" ht="31.2" hidden="1">
      <c r="A19" s="14" t="s">
        <v>20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D19" s="16">
        <f>D19+U19-'[1]связь с ИТОГ ДЕНЬГИ 2024'!C14</f>
        <v>0</v>
      </c>
      <c r="AE19" s="16">
        <f>X19+G19-'[1]связь с ИТОГ ДЕНЬГИ 2024'!D14</f>
        <v>0</v>
      </c>
      <c r="AF19" s="16">
        <f>J19+AA19-'[1]связь с ИТОГ ДЕНЬГИ 2024'!E14</f>
        <v>0</v>
      </c>
    </row>
    <row r="20" spans="1:32" ht="15.6" hidden="1">
      <c r="A20" s="14"/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D20" s="16">
        <f>D20+U20-'[1]связь с ИТОГ ДЕНЬГИ 2024'!C15</f>
        <v>0</v>
      </c>
      <c r="AE20" s="16">
        <f>X20+G20-'[1]связь с ИТОГ ДЕНЬГИ 2024'!D15</f>
        <v>0</v>
      </c>
      <c r="AF20" s="16">
        <f>J20+AA20-'[1]связь с ИТОГ ДЕНЬГИ 2024'!E15</f>
        <v>0</v>
      </c>
    </row>
    <row r="21" spans="1:32" ht="15.6" hidden="1">
      <c r="A21" s="14"/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D21" s="16">
        <f>D21+U21-'[1]связь с ИТОГ ДЕНЬГИ 2024'!C16</f>
        <v>0</v>
      </c>
      <c r="AE21" s="16">
        <f>X21+G21-'[1]связь с ИТОГ ДЕНЬГИ 2024'!D16</f>
        <v>0</v>
      </c>
      <c r="AF21" s="16">
        <f>J21+AA21-'[1]связь с ИТОГ ДЕНЬГИ 2024'!E16</f>
        <v>0</v>
      </c>
    </row>
    <row r="22" spans="1:32">
      <c r="A22" s="17" t="s">
        <v>21</v>
      </c>
      <c r="B22" s="15">
        <v>21731</v>
      </c>
      <c r="C22" s="15">
        <v>37395</v>
      </c>
      <c r="D22" s="15">
        <v>59126</v>
      </c>
      <c r="E22" s="15">
        <v>205948.10205435325</v>
      </c>
      <c r="F22" s="15">
        <v>353142.89794564678</v>
      </c>
      <c r="G22" s="15">
        <v>559091</v>
      </c>
      <c r="H22" s="15">
        <v>1167343380.9400001</v>
      </c>
      <c r="I22" s="15">
        <v>2007132444.3500001</v>
      </c>
      <c r="J22" s="15">
        <v>3174475825.29</v>
      </c>
      <c r="K22" s="15">
        <v>0</v>
      </c>
      <c r="L22" s="15">
        <v>1077</v>
      </c>
      <c r="M22" s="15">
        <v>1680</v>
      </c>
      <c r="N22" s="15">
        <v>2757</v>
      </c>
      <c r="O22" s="15">
        <v>217718709.44999999</v>
      </c>
      <c r="P22" s="15">
        <v>329011172.55000007</v>
      </c>
      <c r="Q22" s="15">
        <v>546729882</v>
      </c>
      <c r="S22" s="15">
        <v>588</v>
      </c>
      <c r="T22" s="15">
        <v>954</v>
      </c>
      <c r="U22" s="15">
        <v>1542</v>
      </c>
      <c r="V22" s="15">
        <v>8409.2382837350669</v>
      </c>
      <c r="W22" s="15">
        <v>13734.761716264933</v>
      </c>
      <c r="X22" s="15">
        <v>22144</v>
      </c>
      <c r="Y22" s="15">
        <v>38084942.408361353</v>
      </c>
      <c r="Z22" s="15">
        <v>59082501.151638657</v>
      </c>
      <c r="AA22" s="15">
        <v>97167443.560000002</v>
      </c>
      <c r="AD22" s="16">
        <f>D22+U22-'[1]связь с ИТОГ ДЕНЬГИ 2024'!C17</f>
        <v>0</v>
      </c>
      <c r="AE22" s="16">
        <f>X22+G22-'[1]связь с ИТОГ ДЕНЬГИ 2024'!D17</f>
        <v>0</v>
      </c>
      <c r="AF22" s="16">
        <f>J22+AA22-'[1]связь с ИТОГ ДЕНЬГИ 2024'!E17</f>
        <v>0</v>
      </c>
    </row>
    <row r="23" spans="1:32" ht="15.6">
      <c r="A23" s="12" t="s">
        <v>22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S23" s="15"/>
      <c r="T23" s="15"/>
      <c r="U23" s="15"/>
      <c r="V23" s="15"/>
      <c r="W23" s="15"/>
      <c r="X23" s="15"/>
      <c r="Y23" s="15"/>
      <c r="Z23" s="15"/>
      <c r="AA23" s="15"/>
      <c r="AD23" s="16">
        <f>D23+U23-'[1]связь с ИТОГ ДЕНЬГИ 2024'!C18</f>
        <v>0</v>
      </c>
      <c r="AE23" s="16">
        <f>X23+G23-'[1]связь с ИТОГ ДЕНЬГИ 2024'!D18</f>
        <v>0</v>
      </c>
      <c r="AF23" s="16">
        <f>J23+AA23-'[1]связь с ИТОГ ДЕНЬГИ 2024'!E18</f>
        <v>0</v>
      </c>
    </row>
    <row r="24" spans="1:32" ht="15.6">
      <c r="A24" s="14" t="s">
        <v>23</v>
      </c>
      <c r="B24" s="15">
        <v>8640</v>
      </c>
      <c r="C24" s="15">
        <v>10685</v>
      </c>
      <c r="D24" s="15">
        <v>19325</v>
      </c>
      <c r="E24" s="15">
        <v>84307.622250970249</v>
      </c>
      <c r="F24" s="15">
        <v>104262.37774902975</v>
      </c>
      <c r="G24" s="15">
        <v>188570</v>
      </c>
      <c r="H24" s="15">
        <v>276802858.63</v>
      </c>
      <c r="I24" s="15">
        <v>354640729.67000002</v>
      </c>
      <c r="J24" s="15">
        <v>631443588.29999995</v>
      </c>
      <c r="L24" s="15">
        <v>8</v>
      </c>
      <c r="M24" s="15">
        <v>23</v>
      </c>
      <c r="N24" s="15">
        <v>30</v>
      </c>
      <c r="O24" s="15">
        <v>1468050</v>
      </c>
      <c r="P24" s="15">
        <v>4404150</v>
      </c>
      <c r="Q24" s="15">
        <v>5872200</v>
      </c>
      <c r="S24" s="15">
        <v>101</v>
      </c>
      <c r="T24" s="15">
        <v>144</v>
      </c>
      <c r="U24" s="15">
        <v>245</v>
      </c>
      <c r="V24" s="15">
        <v>1440.3836734693878</v>
      </c>
      <c r="W24" s="15">
        <v>2053.6163265306122</v>
      </c>
      <c r="X24" s="15">
        <v>3494</v>
      </c>
      <c r="Y24" s="15">
        <v>8100316.7810201366</v>
      </c>
      <c r="Z24" s="15">
        <v>10845722.028979864</v>
      </c>
      <c r="AA24" s="15">
        <v>18946038.810000002</v>
      </c>
      <c r="AD24" s="16">
        <f>D24+U24-'[1]связь с ИТОГ ДЕНЬГИ 2024'!C19</f>
        <v>0</v>
      </c>
      <c r="AE24" s="16">
        <f>X24+G24-'[1]связь с ИТОГ ДЕНЬГИ 2024'!D19</f>
        <v>0</v>
      </c>
      <c r="AF24" s="16">
        <f>J24+AA24-'[1]связь с ИТОГ ДЕНЬГИ 2024'!E19</f>
        <v>0</v>
      </c>
    </row>
    <row r="25" spans="1:32" ht="15.6" customHeight="1">
      <c r="A25" s="14" t="s">
        <v>24</v>
      </c>
      <c r="B25" s="15">
        <v>4880</v>
      </c>
      <c r="C25" s="15">
        <v>6730</v>
      </c>
      <c r="D25" s="15">
        <v>11610</v>
      </c>
      <c r="E25" s="15">
        <v>42374.45650301464</v>
      </c>
      <c r="F25" s="15">
        <v>58438.543496985352</v>
      </c>
      <c r="G25" s="15">
        <v>100813</v>
      </c>
      <c r="H25" s="15">
        <v>174884190.62</v>
      </c>
      <c r="I25" s="15">
        <v>246536758.33000001</v>
      </c>
      <c r="J25" s="15">
        <v>421420948.95000005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D25" s="16">
        <f>D25+U25-'[1]связь с ИТОГ ДЕНЬГИ 2024'!C20</f>
        <v>0</v>
      </c>
      <c r="AE25" s="16">
        <f>X25+G25-'[1]связь с ИТОГ ДЕНЬГИ 2024'!D20</f>
        <v>0</v>
      </c>
      <c r="AF25" s="16">
        <f>J25+AA25-'[1]связь с ИТОГ ДЕНЬГИ 2024'!E20</f>
        <v>0</v>
      </c>
    </row>
    <row r="26" spans="1:32" ht="15.6" hidden="1">
      <c r="A26" s="18" t="s">
        <v>25</v>
      </c>
      <c r="B26" s="15"/>
      <c r="C26" s="15"/>
      <c r="D26" s="15"/>
      <c r="E26" s="15"/>
      <c r="F26" s="15"/>
      <c r="G26" s="15"/>
      <c r="H26" s="15"/>
      <c r="I26" s="15"/>
      <c r="J26" s="15"/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D26" s="16">
        <f>D26+U26-'[1]связь с ИТОГ ДЕНЬГИ 2024'!C21</f>
        <v>0</v>
      </c>
      <c r="AE26" s="16">
        <f>X26+G26-'[1]связь с ИТОГ ДЕНЬГИ 2024'!D21</f>
        <v>0</v>
      </c>
      <c r="AF26" s="16">
        <f>J26+AA26-'[1]связь с ИТОГ ДЕНЬГИ 2024'!E21</f>
        <v>0</v>
      </c>
    </row>
    <row r="27" spans="1:32" ht="15.6" hidden="1">
      <c r="A27" s="14" t="s">
        <v>26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D27" s="16">
        <f>D27+U27-'[1]связь с ИТОГ ДЕНЬГИ 2024'!C22</f>
        <v>0</v>
      </c>
      <c r="AE27" s="16">
        <f>X27+G27-'[1]связь с ИТОГ ДЕНЬГИ 2024'!D22</f>
        <v>0</v>
      </c>
      <c r="AF27" s="16">
        <f>J27+AA27-'[1]связь с ИТОГ ДЕНЬГИ 2024'!E22</f>
        <v>0</v>
      </c>
    </row>
    <row r="28" spans="1:32" ht="15.6" hidden="1">
      <c r="A28" s="14" t="s">
        <v>27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D28" s="16">
        <f>D28+U28-'[1]связь с ИТОГ ДЕНЬГИ 2024'!C23</f>
        <v>0</v>
      </c>
      <c r="AE28" s="16">
        <f>X28+G28-'[1]связь с ИТОГ ДЕНЬГИ 2024'!D23</f>
        <v>0</v>
      </c>
      <c r="AF28" s="16">
        <f>J28+AA28-'[1]связь с ИТОГ ДЕНЬГИ 2024'!E23</f>
        <v>0</v>
      </c>
    </row>
    <row r="29" spans="1:32" ht="15.6" hidden="1">
      <c r="A29" s="14" t="s">
        <v>28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D29" s="16">
        <f>D29+U29-'[1]связь с ИТОГ ДЕНЬГИ 2024'!C24</f>
        <v>0</v>
      </c>
      <c r="AE29" s="16">
        <f>X29+G29-'[1]связь с ИТОГ ДЕНЬГИ 2024'!D24</f>
        <v>0</v>
      </c>
      <c r="AF29" s="16">
        <f>J29+AA29-'[1]связь с ИТОГ ДЕНЬГИ 2024'!E24</f>
        <v>0</v>
      </c>
    </row>
    <row r="30" spans="1:32" ht="15.6" hidden="1">
      <c r="A30" s="14" t="s">
        <v>29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D30" s="16">
        <f>D30+U30-'[1]связь с ИТОГ ДЕНЬГИ 2024'!C25</f>
        <v>0</v>
      </c>
      <c r="AE30" s="16">
        <f>X30+G30-'[1]связь с ИТОГ ДЕНЬГИ 2024'!D25</f>
        <v>0</v>
      </c>
      <c r="AF30" s="16">
        <f>J30+AA30-'[1]связь с ИТОГ ДЕНЬГИ 2024'!E25</f>
        <v>0</v>
      </c>
    </row>
    <row r="31" spans="1:32" ht="15.6" hidden="1">
      <c r="A31" s="14" t="s">
        <v>30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D31" s="16">
        <f>D31+U31-'[1]связь с ИТОГ ДЕНЬГИ 2024'!C26</f>
        <v>0</v>
      </c>
      <c r="AE31" s="16">
        <f>X31+G31-'[1]связь с ИТОГ ДЕНЬГИ 2024'!D26</f>
        <v>0</v>
      </c>
      <c r="AF31" s="16">
        <f>J31+AA31-'[1]связь с ИТОГ ДЕНЬГИ 2024'!E26</f>
        <v>0</v>
      </c>
    </row>
    <row r="32" spans="1:32" ht="15.6" hidden="1">
      <c r="A32" s="14" t="s">
        <v>31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D32" s="16">
        <f>D32+U32-'[1]связь с ИТОГ ДЕНЬГИ 2024'!C27</f>
        <v>0</v>
      </c>
      <c r="AE32" s="16">
        <f>X32+G32-'[1]связь с ИТОГ ДЕНЬГИ 2024'!D27</f>
        <v>0</v>
      </c>
      <c r="AF32" s="16">
        <f>J32+AA32-'[1]связь с ИТОГ ДЕНЬГИ 2024'!E27</f>
        <v>0</v>
      </c>
    </row>
    <row r="33" spans="1:32" ht="31.2" hidden="1">
      <c r="A33" s="14" t="s">
        <v>32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D33" s="16">
        <f>D33+U33-'[1]связь с ИТОГ ДЕНЬГИ 2024'!C28</f>
        <v>0</v>
      </c>
      <c r="AE33" s="16">
        <f>X33+G33-'[1]связь с ИТОГ ДЕНЬГИ 2024'!D28</f>
        <v>0</v>
      </c>
      <c r="AF33" s="16">
        <f>J33+AA33-'[1]связь с ИТОГ ДЕНЬГИ 2024'!E28</f>
        <v>0</v>
      </c>
    </row>
    <row r="34" spans="1:32" ht="15.6" hidden="1">
      <c r="A34" s="14" t="s">
        <v>33</v>
      </c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D34" s="16">
        <f>D34+U34-'[1]связь с ИТОГ ДЕНЬГИ 2024'!C29</f>
        <v>0</v>
      </c>
      <c r="AE34" s="16">
        <f>X34+G34-'[1]связь с ИТОГ ДЕНЬГИ 2024'!D29</f>
        <v>0</v>
      </c>
      <c r="AF34" s="16">
        <f>J34+AA34-'[1]связь с ИТОГ ДЕНЬГИ 2024'!E29</f>
        <v>0</v>
      </c>
    </row>
    <row r="35" spans="1:32" ht="15.6" hidden="1">
      <c r="A35" s="14" t="s">
        <v>34</v>
      </c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D35" s="16">
        <f>D35+U35-'[1]связь с ИТОГ ДЕНЬГИ 2024'!C30</f>
        <v>0</v>
      </c>
      <c r="AE35" s="16">
        <f>X35+G35-'[1]связь с ИТОГ ДЕНЬГИ 2024'!D30</f>
        <v>0</v>
      </c>
      <c r="AF35" s="16">
        <f>J35+AA35-'[1]связь с ИТОГ ДЕНЬГИ 2024'!E30</f>
        <v>0</v>
      </c>
    </row>
    <row r="36" spans="1:32" ht="15.6">
      <c r="A36" s="14" t="s">
        <v>35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S36" s="15">
        <v>594</v>
      </c>
      <c r="T36" s="15">
        <v>1081</v>
      </c>
      <c r="U36" s="15">
        <v>1675</v>
      </c>
      <c r="V36" s="15">
        <v>7028.7044776119401</v>
      </c>
      <c r="W36" s="15">
        <v>12791.295522388058</v>
      </c>
      <c r="X36" s="15">
        <v>19820</v>
      </c>
      <c r="Y36" s="15">
        <v>18223943.646548387</v>
      </c>
      <c r="Z36" s="15">
        <v>31797743.849451605</v>
      </c>
      <c r="AA36" s="15">
        <v>50021687.495999992</v>
      </c>
      <c r="AD36" s="16">
        <f>D36+U36-'[1]связь с ИТОГ ДЕНЬГИ 2024'!C31</f>
        <v>0</v>
      </c>
      <c r="AE36" s="16">
        <f>X36+G36-'[1]связь с ИТОГ ДЕНЬГИ 2024'!D31</f>
        <v>0</v>
      </c>
      <c r="AF36" s="16">
        <f>J36+AA36-'[1]связь с ИТОГ ДЕНЬГИ 2024'!E31</f>
        <v>-4.0000081062316895E-3</v>
      </c>
    </row>
    <row r="37" spans="1:32" ht="15.6">
      <c r="A37" s="14" t="s">
        <v>36</v>
      </c>
      <c r="B37" s="15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S37" s="15">
        <v>112</v>
      </c>
      <c r="T37" s="15">
        <v>186</v>
      </c>
      <c r="U37" s="15">
        <v>298</v>
      </c>
      <c r="V37" s="15">
        <v>1120</v>
      </c>
      <c r="W37" s="15">
        <v>1860</v>
      </c>
      <c r="X37" s="15">
        <v>2980</v>
      </c>
      <c r="Y37" s="15">
        <v>2197945.9102332494</v>
      </c>
      <c r="Z37" s="15">
        <v>3710428.569766752</v>
      </c>
      <c r="AA37" s="15">
        <v>5908374.4800000014</v>
      </c>
      <c r="AD37" s="16">
        <f>D37+U37-'[1]связь с ИТОГ ДЕНЬГИ 2024'!C32</f>
        <v>0</v>
      </c>
      <c r="AE37" s="16">
        <f>X37+G37-'[1]связь с ИТОГ ДЕНЬГИ 2024'!D32</f>
        <v>0</v>
      </c>
      <c r="AF37" s="16">
        <f>J37+AA37-'[1]связь с ИТОГ ДЕНЬГИ 2024'!E32</f>
        <v>0</v>
      </c>
    </row>
    <row r="38" spans="1:32" hidden="1">
      <c r="A38" s="19"/>
      <c r="B38" s="15">
        <v>0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D38" s="16">
        <f>D38+U38-'[1]связь с ИТОГ ДЕНЬГИ 2024'!C33</f>
        <v>0</v>
      </c>
      <c r="AE38" s="16">
        <f>X38+G38-'[1]связь с ИТОГ ДЕНЬГИ 2024'!D33</f>
        <v>0</v>
      </c>
      <c r="AF38" s="16">
        <f>J38+AA38-'[1]связь с ИТОГ ДЕНЬГИ 2024'!E33</f>
        <v>0</v>
      </c>
    </row>
    <row r="39" spans="1:32" hidden="1">
      <c r="A39" s="19"/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D39" s="16">
        <f>D39+U39-'[1]связь с ИТОГ ДЕНЬГИ 2024'!C34</f>
        <v>0</v>
      </c>
      <c r="AE39" s="16">
        <f>X39+G39-'[1]связь с ИТОГ ДЕНЬГИ 2024'!D34</f>
        <v>0</v>
      </c>
      <c r="AF39" s="16">
        <f>J39+AA39-'[1]связь с ИТОГ ДЕНЬГИ 2024'!E34</f>
        <v>0</v>
      </c>
    </row>
    <row r="40" spans="1:32" hidden="1">
      <c r="A40" s="19"/>
      <c r="B40" s="15">
        <v>0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D40" s="16">
        <f>D40+U40-'[1]связь с ИТОГ ДЕНЬГИ 2024'!C35</f>
        <v>0</v>
      </c>
      <c r="AE40" s="16">
        <f>X40+G40-'[1]связь с ИТОГ ДЕНЬГИ 2024'!D35</f>
        <v>0</v>
      </c>
      <c r="AF40" s="16">
        <f>J40+AA40-'[1]связь с ИТОГ ДЕНЬГИ 2024'!E35</f>
        <v>0</v>
      </c>
    </row>
    <row r="41" spans="1:32">
      <c r="A41" s="17" t="s">
        <v>37</v>
      </c>
      <c r="B41" s="15">
        <v>13520</v>
      </c>
      <c r="C41" s="15">
        <v>17415</v>
      </c>
      <c r="D41" s="15">
        <v>30935</v>
      </c>
      <c r="E41" s="15">
        <v>126682.07875398488</v>
      </c>
      <c r="F41" s="15">
        <v>162700.92124601512</v>
      </c>
      <c r="G41" s="15">
        <v>289383</v>
      </c>
      <c r="H41" s="15">
        <v>451687049.25</v>
      </c>
      <c r="I41" s="15">
        <v>601177488</v>
      </c>
      <c r="J41" s="15">
        <v>1052864537.25</v>
      </c>
      <c r="K41" s="15">
        <v>0</v>
      </c>
      <c r="L41" s="15">
        <v>8</v>
      </c>
      <c r="M41" s="15">
        <v>23</v>
      </c>
      <c r="N41" s="15">
        <v>30</v>
      </c>
      <c r="O41" s="15">
        <v>1468050</v>
      </c>
      <c r="P41" s="15">
        <v>4404150</v>
      </c>
      <c r="Q41" s="15">
        <v>5872200</v>
      </c>
      <c r="S41" s="15">
        <v>807</v>
      </c>
      <c r="T41" s="15">
        <v>1411</v>
      </c>
      <c r="U41" s="15">
        <v>2218</v>
      </c>
      <c r="V41" s="15">
        <v>9589.0881510813269</v>
      </c>
      <c r="W41" s="15">
        <v>16704.911848918669</v>
      </c>
      <c r="X41" s="15">
        <v>26294</v>
      </c>
      <c r="Y41" s="15">
        <v>28522206.337801773</v>
      </c>
      <c r="Z41" s="15">
        <v>46353894.448198222</v>
      </c>
      <c r="AA41" s="15">
        <v>74876100.785999998</v>
      </c>
      <c r="AD41" s="16">
        <f>D41+U41-'[1]связь с ИТОГ ДЕНЬГИ 2024'!C36</f>
        <v>0</v>
      </c>
      <c r="AE41" s="16">
        <f>X41+G41-'[1]связь с ИТОГ ДЕНЬГИ 2024'!D36</f>
        <v>0</v>
      </c>
      <c r="AF41" s="16">
        <f>J41+AA41-'[1]связь с ИТОГ ДЕНЬГИ 2024'!E36</f>
        <v>-3.9997100830078125E-3</v>
      </c>
    </row>
    <row r="42" spans="1:32" ht="15.6">
      <c r="A42" s="12" t="s">
        <v>38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S42" s="15"/>
      <c r="T42" s="15"/>
      <c r="U42" s="15"/>
      <c r="V42" s="15"/>
      <c r="W42" s="15"/>
      <c r="X42" s="15"/>
      <c r="Y42" s="15"/>
      <c r="Z42" s="15"/>
      <c r="AA42" s="15"/>
      <c r="AD42" s="16">
        <f>D42+U42-'[1]связь с ИТОГ ДЕНЬГИ 2024'!C37</f>
        <v>0</v>
      </c>
      <c r="AE42" s="16">
        <f>X42+G42-'[1]связь с ИТОГ ДЕНЬГИ 2024'!D37</f>
        <v>0</v>
      </c>
      <c r="AF42" s="16">
        <f>J42+AA42-'[1]связь с ИТОГ ДЕНЬГИ 2024'!E37</f>
        <v>0</v>
      </c>
    </row>
    <row r="43" spans="1:32" ht="15.6">
      <c r="A43" s="12" t="s">
        <v>39</v>
      </c>
      <c r="B43" s="15">
        <v>200</v>
      </c>
      <c r="C43" s="15">
        <v>675</v>
      </c>
      <c r="D43" s="15">
        <v>875</v>
      </c>
      <c r="E43" s="15">
        <v>1848.6857142857143</v>
      </c>
      <c r="F43" s="15">
        <v>6239.3142857142857</v>
      </c>
      <c r="G43" s="15">
        <v>8088</v>
      </c>
      <c r="H43" s="15">
        <v>4010483.3</v>
      </c>
      <c r="I43" s="15">
        <v>12921247.52</v>
      </c>
      <c r="J43" s="15">
        <v>16931730.82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D43" s="16">
        <f>D43+U43-'[1]связь с ИТОГ ДЕНЬГИ 2024'!C38</f>
        <v>0</v>
      </c>
      <c r="AE43" s="16">
        <f>X43+G43-'[1]связь с ИТОГ ДЕНЬГИ 2024'!D38</f>
        <v>0</v>
      </c>
      <c r="AF43" s="16">
        <f>J43+AA43-'[1]связь с ИТОГ ДЕНЬГИ 2024'!E38</f>
        <v>0</v>
      </c>
    </row>
    <row r="44" spans="1:32" ht="15.6">
      <c r="A44" s="12" t="s">
        <v>40</v>
      </c>
      <c r="B44" s="15">
        <v>30</v>
      </c>
      <c r="C44" s="15">
        <v>670</v>
      </c>
      <c r="D44" s="15">
        <v>700</v>
      </c>
      <c r="E44" s="15">
        <v>299.14285714285717</v>
      </c>
      <c r="F44" s="15">
        <v>6680.8571428571431</v>
      </c>
      <c r="G44" s="15">
        <v>6980</v>
      </c>
      <c r="H44" s="15">
        <v>628122.61</v>
      </c>
      <c r="I44" s="15">
        <v>14062334.51</v>
      </c>
      <c r="J44" s="15">
        <v>14690457.119999999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D44" s="16">
        <f>D44+U44-'[1]связь с ИТОГ ДЕНЬГИ 2024'!C39</f>
        <v>0</v>
      </c>
      <c r="AE44" s="16">
        <f>X44+G44-'[1]связь с ИТОГ ДЕНЬГИ 2024'!D39</f>
        <v>0</v>
      </c>
      <c r="AF44" s="16">
        <f>J44+AA44-'[1]связь с ИТОГ ДЕНЬГИ 2024'!E39</f>
        <v>0</v>
      </c>
    </row>
    <row r="45" spans="1:32" ht="15.6">
      <c r="A45" s="12" t="s">
        <v>41</v>
      </c>
      <c r="B45" s="15">
        <v>257</v>
      </c>
      <c r="C45" s="15">
        <v>183</v>
      </c>
      <c r="D45" s="15">
        <v>440</v>
      </c>
      <c r="E45" s="15">
        <v>2651.1886363636363</v>
      </c>
      <c r="F45" s="15">
        <v>1887.8113636363637</v>
      </c>
      <c r="G45" s="15">
        <v>4539</v>
      </c>
      <c r="H45" s="15">
        <v>5258776.08</v>
      </c>
      <c r="I45" s="15">
        <v>3630179.93</v>
      </c>
      <c r="J45" s="15">
        <v>8888956.0099999998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D45" s="16">
        <f>D45+U45-'[1]связь с ИТОГ ДЕНЬГИ 2024'!C40</f>
        <v>0</v>
      </c>
      <c r="AE45" s="16">
        <f>X45+G45-'[1]связь с ИТОГ ДЕНЬГИ 2024'!D40</f>
        <v>0</v>
      </c>
      <c r="AF45" s="16">
        <f>J45+AA45-'[1]связь с ИТОГ ДЕНЬГИ 2024'!E40</f>
        <v>0</v>
      </c>
    </row>
    <row r="46" spans="1:32" ht="15.6">
      <c r="A46" s="12" t="s">
        <v>42</v>
      </c>
      <c r="B46" s="15">
        <v>309</v>
      </c>
      <c r="C46" s="15">
        <v>201</v>
      </c>
      <c r="D46" s="15">
        <v>510</v>
      </c>
      <c r="E46" s="15">
        <v>3143.9235294117643</v>
      </c>
      <c r="F46" s="15">
        <v>2045.0764705882352</v>
      </c>
      <c r="G46" s="15">
        <v>5189</v>
      </c>
      <c r="H46" s="15">
        <v>6441356.6600000001</v>
      </c>
      <c r="I46" s="15">
        <v>3986282.76</v>
      </c>
      <c r="J46" s="15">
        <v>10427639.42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D46" s="16">
        <f>D46+U46-'[1]связь с ИТОГ ДЕНЬГИ 2024'!C41</f>
        <v>0</v>
      </c>
      <c r="AE46" s="16">
        <f>X46+G46-'[1]связь с ИТОГ ДЕНЬГИ 2024'!D41</f>
        <v>0</v>
      </c>
      <c r="AF46" s="16">
        <f>J46+AA46-'[1]связь с ИТОГ ДЕНЬГИ 2024'!E41</f>
        <v>0</v>
      </c>
    </row>
    <row r="47" spans="1:32" ht="15.6">
      <c r="A47" s="12" t="s">
        <v>43</v>
      </c>
      <c r="B47" s="15">
        <v>10</v>
      </c>
      <c r="C47" s="15">
        <v>360</v>
      </c>
      <c r="D47" s="15">
        <v>370</v>
      </c>
      <c r="E47" s="15">
        <v>102.94594594594594</v>
      </c>
      <c r="F47" s="15">
        <v>3706.0540540540537</v>
      </c>
      <c r="G47" s="15">
        <v>3808.9999999999995</v>
      </c>
      <c r="H47" s="15">
        <v>202045.35</v>
      </c>
      <c r="I47" s="15">
        <v>7356341.1100000003</v>
      </c>
      <c r="J47" s="15">
        <v>7558386.46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D47" s="16">
        <f>D47+U47-'[1]связь с ИТОГ ДЕНЬГИ 2024'!C42</f>
        <v>0</v>
      </c>
      <c r="AE47" s="16">
        <f>X47+G47-'[1]связь с ИТОГ ДЕНЬГИ 2024'!D42</f>
        <v>0</v>
      </c>
      <c r="AF47" s="16">
        <f>J47+AA47-'[1]связь с ИТОГ ДЕНЬГИ 2024'!E42</f>
        <v>0</v>
      </c>
    </row>
    <row r="48" spans="1:32" ht="15.6">
      <c r="A48" s="12" t="s">
        <v>44</v>
      </c>
      <c r="B48" s="15">
        <v>103</v>
      </c>
      <c r="C48" s="15">
        <v>907</v>
      </c>
      <c r="D48" s="15">
        <v>1010</v>
      </c>
      <c r="E48" s="15">
        <v>1025.920792079208</v>
      </c>
      <c r="F48" s="15">
        <v>9034.0792079207913</v>
      </c>
      <c r="G48" s="15">
        <v>10060</v>
      </c>
      <c r="H48" s="15">
        <v>2176792.92</v>
      </c>
      <c r="I48" s="15">
        <v>18954086.800000001</v>
      </c>
      <c r="J48" s="15">
        <v>21130879.719999999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D48" s="16">
        <f>D48+U48-'[1]связь с ИТОГ ДЕНЬГИ 2024'!C43</f>
        <v>0</v>
      </c>
      <c r="AE48" s="16">
        <f>X48+G48-'[1]связь с ИТОГ ДЕНЬГИ 2024'!D43</f>
        <v>0</v>
      </c>
      <c r="AF48" s="16">
        <f>J48+AA48-'[1]связь с ИТОГ ДЕНЬГИ 2024'!E43</f>
        <v>0</v>
      </c>
    </row>
    <row r="49" spans="1:32" ht="15.6" hidden="1">
      <c r="A49" s="12" t="s">
        <v>45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D49" s="16">
        <f>D49+U49-'[1]связь с ИТОГ ДЕНЬГИ 2024'!C44</f>
        <v>0</v>
      </c>
      <c r="AE49" s="16">
        <f>X49+G49-'[1]связь с ИТОГ ДЕНЬГИ 2024'!D44</f>
        <v>0</v>
      </c>
      <c r="AF49" s="16">
        <f>J49+AA49-'[1]связь с ИТОГ ДЕНЬГИ 2024'!E44</f>
        <v>0</v>
      </c>
    </row>
    <row r="50" spans="1:32" ht="15.6">
      <c r="A50" s="12" t="s">
        <v>46</v>
      </c>
      <c r="B50" s="15">
        <v>7</v>
      </c>
      <c r="C50" s="15">
        <v>853</v>
      </c>
      <c r="D50" s="15">
        <v>860</v>
      </c>
      <c r="E50" s="15">
        <v>62.560465116279062</v>
      </c>
      <c r="F50" s="15">
        <v>7623.4395348837206</v>
      </c>
      <c r="G50" s="15">
        <v>7686</v>
      </c>
      <c r="H50" s="15">
        <v>132982.45000000001</v>
      </c>
      <c r="I50" s="15">
        <v>17924083.100000001</v>
      </c>
      <c r="J50" s="15">
        <v>18057065.550000001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D50" s="16">
        <f>D50+U50-'[1]связь с ИТОГ ДЕНЬГИ 2024'!C45</f>
        <v>0</v>
      </c>
      <c r="AE50" s="16">
        <f>X50+G50-'[1]связь с ИТОГ ДЕНЬГИ 2024'!D45</f>
        <v>0</v>
      </c>
      <c r="AF50" s="16">
        <f>J50+AA50-'[1]связь с ИТОГ ДЕНЬГИ 2024'!E45</f>
        <v>0</v>
      </c>
    </row>
    <row r="51" spans="1:32" ht="15.6" hidden="1">
      <c r="A51" s="12" t="s">
        <v>47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D51" s="16">
        <f>D51+U51-'[1]связь с ИТОГ ДЕНЬГИ 2024'!C46</f>
        <v>0</v>
      </c>
      <c r="AE51" s="16">
        <f>X51+G51-'[1]связь с ИТОГ ДЕНЬГИ 2024'!D46</f>
        <v>0</v>
      </c>
      <c r="AF51" s="16">
        <f>J51+AA51-'[1]связь с ИТОГ ДЕНЬГИ 2024'!E46</f>
        <v>0</v>
      </c>
    </row>
    <row r="52" spans="1:32" ht="15.6">
      <c r="A52" s="12" t="s">
        <v>48</v>
      </c>
      <c r="B52" s="15">
        <v>5</v>
      </c>
      <c r="C52" s="15">
        <v>225</v>
      </c>
      <c r="D52" s="15">
        <v>230</v>
      </c>
      <c r="E52" s="15">
        <v>52.565217391304344</v>
      </c>
      <c r="F52" s="15">
        <v>2365.4347826086955</v>
      </c>
      <c r="G52" s="15">
        <v>2418</v>
      </c>
      <c r="H52" s="15">
        <v>105023</v>
      </c>
      <c r="I52" s="15">
        <v>4611240.43</v>
      </c>
      <c r="J52" s="15">
        <v>4716263.43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D52" s="16">
        <f>D52+U52-'[1]связь с ИТОГ ДЕНЬГИ 2024'!C47</f>
        <v>0</v>
      </c>
      <c r="AE52" s="16">
        <f>X52+G52-'[1]связь с ИТОГ ДЕНЬГИ 2024'!D47</f>
        <v>0</v>
      </c>
      <c r="AF52" s="16">
        <f>J52+AA52-'[1]связь с ИТОГ ДЕНЬГИ 2024'!E47</f>
        <v>0</v>
      </c>
    </row>
    <row r="53" spans="1:32" ht="15.6">
      <c r="A53" s="12" t="s">
        <v>49</v>
      </c>
      <c r="B53" s="15">
        <v>632</v>
      </c>
      <c r="C53" s="15">
        <v>408</v>
      </c>
      <c r="D53" s="15">
        <v>1040</v>
      </c>
      <c r="E53" s="15">
        <v>5442.4923076923078</v>
      </c>
      <c r="F53" s="15">
        <v>3513.5076923076927</v>
      </c>
      <c r="G53" s="15">
        <v>8956</v>
      </c>
      <c r="H53" s="15">
        <v>12393003.77</v>
      </c>
      <c r="I53" s="15">
        <v>7944760</v>
      </c>
      <c r="J53" s="15">
        <v>20337763.77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D53" s="16">
        <f>D53+U53-'[1]связь с ИТОГ ДЕНЬГИ 2024'!C48</f>
        <v>0</v>
      </c>
      <c r="AE53" s="16">
        <f>X53+G53-'[1]связь с ИТОГ ДЕНЬГИ 2024'!D48</f>
        <v>0</v>
      </c>
      <c r="AF53" s="16">
        <f>J53+AA53-'[1]связь с ИТОГ ДЕНЬГИ 2024'!E48</f>
        <v>0</v>
      </c>
    </row>
    <row r="54" spans="1:32" ht="15.6">
      <c r="A54" s="12" t="s">
        <v>50</v>
      </c>
      <c r="B54" s="15">
        <v>1692</v>
      </c>
      <c r="C54" s="15">
        <v>8498</v>
      </c>
      <c r="D54" s="15">
        <v>10190</v>
      </c>
      <c r="E54" s="15">
        <v>15717.002944062808</v>
      </c>
      <c r="F54" s="15">
        <v>78937.997055937201</v>
      </c>
      <c r="G54" s="15">
        <v>94655.000000000015</v>
      </c>
      <c r="H54" s="15">
        <v>44751499.469999999</v>
      </c>
      <c r="I54" s="15">
        <v>238672932.88999999</v>
      </c>
      <c r="J54" s="15">
        <v>283424432.36000001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S54" s="15">
        <v>9</v>
      </c>
      <c r="T54" s="15">
        <v>40</v>
      </c>
      <c r="U54" s="15">
        <v>49</v>
      </c>
      <c r="V54" s="15">
        <v>126</v>
      </c>
      <c r="W54" s="15">
        <v>560</v>
      </c>
      <c r="X54" s="15">
        <v>686</v>
      </c>
      <c r="Y54" s="15">
        <v>598517.89676461532</v>
      </c>
      <c r="Z54" s="15">
        <v>2938178.7659353847</v>
      </c>
      <c r="AA54" s="15">
        <v>3536696.6627000002</v>
      </c>
      <c r="AD54" s="16">
        <f>D54+U54-'[1]связь с ИТОГ ДЕНЬГИ 2024'!C49</f>
        <v>0</v>
      </c>
      <c r="AE54" s="16">
        <f>X54+G54-'[1]связь с ИТОГ ДЕНЬГИ 2024'!D49</f>
        <v>0</v>
      </c>
      <c r="AF54" s="16">
        <f>J54+AA54-'[1]связь с ИТОГ ДЕНЬГИ 2024'!E49</f>
        <v>2.7000308036804199E-3</v>
      </c>
    </row>
    <row r="55" spans="1:32" ht="15.6">
      <c r="A55" s="12" t="s">
        <v>51</v>
      </c>
      <c r="B55" s="15">
        <v>116</v>
      </c>
      <c r="C55" s="15">
        <v>224</v>
      </c>
      <c r="D55" s="15">
        <v>340</v>
      </c>
      <c r="E55" s="15">
        <v>1197.1882352941177</v>
      </c>
      <c r="F55" s="15">
        <v>2311.8117647058825</v>
      </c>
      <c r="G55" s="15">
        <v>3509</v>
      </c>
      <c r="H55" s="15">
        <v>2480154.14</v>
      </c>
      <c r="I55" s="15">
        <v>4573776.2300000004</v>
      </c>
      <c r="J55" s="15">
        <v>7053930.370000001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D55" s="16">
        <f>D55+U55-'[1]связь с ИТОГ ДЕНЬГИ 2024'!C50</f>
        <v>0</v>
      </c>
      <c r="AE55" s="16">
        <f>X55+G55-'[1]связь с ИТОГ ДЕНЬГИ 2024'!D50</f>
        <v>0</v>
      </c>
      <c r="AF55" s="16">
        <f>J55+AA55-'[1]связь с ИТОГ ДЕНЬГИ 2024'!E50</f>
        <v>0</v>
      </c>
    </row>
    <row r="56" spans="1:32" ht="15.6">
      <c r="A56" s="12" t="s">
        <v>52</v>
      </c>
      <c r="B56" s="15">
        <v>964</v>
      </c>
      <c r="C56" s="15">
        <v>5557</v>
      </c>
      <c r="D56" s="15">
        <v>6521</v>
      </c>
      <c r="E56" s="15">
        <v>9058.2886060420187</v>
      </c>
      <c r="F56" s="15">
        <v>52216.711393957979</v>
      </c>
      <c r="G56" s="15">
        <v>61275</v>
      </c>
      <c r="H56" s="15">
        <v>24920069.07</v>
      </c>
      <c r="I56" s="15">
        <v>140448500.28999999</v>
      </c>
      <c r="J56" s="15">
        <v>165368569.35999998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S56" s="15">
        <v>9</v>
      </c>
      <c r="T56" s="15">
        <v>40</v>
      </c>
      <c r="U56" s="15">
        <v>49</v>
      </c>
      <c r="V56" s="15">
        <v>126</v>
      </c>
      <c r="W56" s="15">
        <v>560</v>
      </c>
      <c r="X56" s="15">
        <v>686</v>
      </c>
      <c r="Y56" s="15">
        <v>556622.96144188859</v>
      </c>
      <c r="Z56" s="15">
        <v>2980073.7012581117</v>
      </c>
      <c r="AA56" s="15">
        <v>3536696.6627000002</v>
      </c>
      <c r="AD56" s="16">
        <f>D56+U56-'[1]связь с ИТОГ ДЕНЬГИ 2024'!C51</f>
        <v>0</v>
      </c>
      <c r="AE56" s="16">
        <f>X56+G56-'[1]связь с ИТОГ ДЕНЬГИ 2024'!D51</f>
        <v>0</v>
      </c>
      <c r="AF56" s="16">
        <f>J56+AA56-'[1]связь с ИТОГ ДЕНЬГИ 2024'!E51</f>
        <v>2.7000308036804199E-3</v>
      </c>
    </row>
    <row r="57" spans="1:32" ht="15.6">
      <c r="A57" s="12" t="s">
        <v>53</v>
      </c>
      <c r="B57" s="15">
        <v>236</v>
      </c>
      <c r="C57" s="15">
        <v>384</v>
      </c>
      <c r="D57" s="15">
        <v>620</v>
      </c>
      <c r="E57" s="15">
        <v>2401.4903225806452</v>
      </c>
      <c r="F57" s="15">
        <v>3907.5096774193548</v>
      </c>
      <c r="G57" s="15">
        <v>6309</v>
      </c>
      <c r="H57" s="15">
        <v>4957713.62</v>
      </c>
      <c r="I57" s="15">
        <v>7205531.2599999998</v>
      </c>
      <c r="J57" s="15">
        <v>12163244.879999999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D57" s="16">
        <f>D57+U57-'[1]связь с ИТОГ ДЕНЬГИ 2024'!C52</f>
        <v>0</v>
      </c>
      <c r="AE57" s="16">
        <f>X57+G57-'[1]связь с ИТОГ ДЕНЬГИ 2024'!D52</f>
        <v>0</v>
      </c>
      <c r="AF57" s="16">
        <f>J57+AA57-'[1]связь с ИТОГ ДЕНЬГИ 2024'!E52</f>
        <v>0</v>
      </c>
    </row>
    <row r="58" spans="1:32" ht="15.6">
      <c r="A58" s="12" t="s">
        <v>54</v>
      </c>
      <c r="B58" s="15">
        <v>41</v>
      </c>
      <c r="C58" s="15">
        <v>669</v>
      </c>
      <c r="D58" s="15">
        <v>710</v>
      </c>
      <c r="E58" s="15">
        <v>379.97183098591546</v>
      </c>
      <c r="F58" s="15">
        <v>6200.0281690140837</v>
      </c>
      <c r="G58" s="15">
        <v>6579.9999999999991</v>
      </c>
      <c r="H58" s="15">
        <v>855226.76</v>
      </c>
      <c r="I58" s="15">
        <v>13706730.050000001</v>
      </c>
      <c r="J58" s="15">
        <v>14561956.810000001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D58" s="16">
        <f>D58+U58-'[1]связь с ИТОГ ДЕНЬГИ 2024'!C53</f>
        <v>0</v>
      </c>
      <c r="AE58" s="16">
        <f>X58+G58-'[1]связь с ИТОГ ДЕНЬГИ 2024'!D53</f>
        <v>0</v>
      </c>
      <c r="AF58" s="16">
        <f>J58+AA58-'[1]связь с ИТОГ ДЕНЬГИ 2024'!E53</f>
        <v>0</v>
      </c>
    </row>
    <row r="59" spans="1:32" ht="15.6">
      <c r="A59" s="12" t="s">
        <v>55</v>
      </c>
      <c r="B59" s="15">
        <v>169</v>
      </c>
      <c r="C59" s="15">
        <v>61</v>
      </c>
      <c r="D59" s="15">
        <v>230</v>
      </c>
      <c r="E59" s="15">
        <v>1673.8347826086956</v>
      </c>
      <c r="F59" s="15">
        <v>604.1652173913044</v>
      </c>
      <c r="G59" s="15">
        <v>2278</v>
      </c>
      <c r="H59" s="15">
        <v>4084697.75</v>
      </c>
      <c r="I59" s="15">
        <v>848955.34</v>
      </c>
      <c r="J59" s="15">
        <v>4933653.09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D59" s="16">
        <f>D59+U59-'[1]связь с ИТОГ ДЕНЬГИ 2024'!C54</f>
        <v>0</v>
      </c>
      <c r="AE59" s="16">
        <f>X59+G59-'[1]связь с ИТОГ ДЕНЬГИ 2024'!D54</f>
        <v>0</v>
      </c>
      <c r="AF59" s="16">
        <f>J59+AA59-'[1]связь с ИТОГ ДЕНЬГИ 2024'!E54</f>
        <v>0</v>
      </c>
    </row>
    <row r="60" spans="1:32" ht="15.6">
      <c r="A60" s="12" t="s">
        <v>56</v>
      </c>
      <c r="B60" s="15">
        <v>885</v>
      </c>
      <c r="C60" s="15">
        <v>1245</v>
      </c>
      <c r="D60" s="15">
        <v>2130</v>
      </c>
      <c r="E60" s="15">
        <v>9739.9859154929582</v>
      </c>
      <c r="F60" s="15">
        <v>13702.014084507044</v>
      </c>
      <c r="G60" s="15">
        <v>23442</v>
      </c>
      <c r="H60" s="15">
        <v>26612234.620000001</v>
      </c>
      <c r="I60" s="15">
        <v>37608156.57</v>
      </c>
      <c r="J60" s="15">
        <v>64220391.189999998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D60" s="16">
        <f>D60+U60-'[1]связь с ИТОГ ДЕНЬГИ 2024'!C55</f>
        <v>0</v>
      </c>
      <c r="AE60" s="16">
        <f>X60+G60-'[1]связь с ИТОГ ДЕНЬГИ 2024'!D55</f>
        <v>0</v>
      </c>
      <c r="AF60" s="16">
        <f>J60+AA60-'[1]связь с ИТОГ ДЕНЬГИ 2024'!E55</f>
        <v>0</v>
      </c>
    </row>
    <row r="61" spans="1:32" ht="15.6">
      <c r="A61" s="12" t="s">
        <v>57</v>
      </c>
      <c r="B61" s="15">
        <v>135</v>
      </c>
      <c r="C61" s="15">
        <v>1035</v>
      </c>
      <c r="D61" s="15">
        <v>1170</v>
      </c>
      <c r="E61" s="15">
        <v>1483.8461538461538</v>
      </c>
      <c r="F61" s="15">
        <v>11376.153846153846</v>
      </c>
      <c r="G61" s="15">
        <v>12860</v>
      </c>
      <c r="H61" s="15">
        <v>3913548.48</v>
      </c>
      <c r="I61" s="15">
        <v>29425702.25</v>
      </c>
      <c r="J61" s="15">
        <v>33339250.73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D61" s="16">
        <f>D61+U61-'[1]связь с ИТОГ ДЕНЬГИ 2024'!C56</f>
        <v>0</v>
      </c>
      <c r="AE61" s="16">
        <f>X61+G61-'[1]связь с ИТОГ ДЕНЬГИ 2024'!D56</f>
        <v>0</v>
      </c>
      <c r="AF61" s="16">
        <f>J61+AA61-'[1]связь с ИТОГ ДЕНЬГИ 2024'!E56</f>
        <v>0</v>
      </c>
    </row>
    <row r="62" spans="1:32" ht="15.6">
      <c r="A62" s="12" t="s">
        <v>58</v>
      </c>
      <c r="B62" s="15">
        <v>207</v>
      </c>
      <c r="C62" s="15">
        <v>103</v>
      </c>
      <c r="D62" s="15">
        <v>310</v>
      </c>
      <c r="E62" s="15">
        <v>2090.6999999999998</v>
      </c>
      <c r="F62" s="15">
        <v>1040.3</v>
      </c>
      <c r="G62" s="15">
        <v>3131</v>
      </c>
      <c r="H62" s="15">
        <v>4352827.0999999996</v>
      </c>
      <c r="I62" s="15">
        <v>2021522.91</v>
      </c>
      <c r="J62" s="15">
        <v>6374350.0099999998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D62" s="16">
        <f>D62+U62-'[1]связь с ИТОГ ДЕНЬГИ 2024'!C57</f>
        <v>0</v>
      </c>
      <c r="AE62" s="16">
        <f>X62+G62-'[1]связь с ИТОГ ДЕНЬГИ 2024'!D57</f>
        <v>0</v>
      </c>
      <c r="AF62" s="16">
        <f>J62+AA62-'[1]связь с ИТОГ ДЕНЬГИ 2024'!E57</f>
        <v>0</v>
      </c>
    </row>
    <row r="63" spans="1:32" ht="15.6">
      <c r="A63" s="12" t="s">
        <v>59</v>
      </c>
      <c r="B63" s="15">
        <v>191</v>
      </c>
      <c r="C63" s="15">
        <v>159</v>
      </c>
      <c r="D63" s="15">
        <v>350</v>
      </c>
      <c r="E63" s="15">
        <v>1891.4457142857141</v>
      </c>
      <c r="F63" s="15">
        <v>1574.5542857142857</v>
      </c>
      <c r="G63" s="15">
        <v>3466</v>
      </c>
      <c r="H63" s="15">
        <v>3743488.33</v>
      </c>
      <c r="I63" s="15">
        <v>3092943.57</v>
      </c>
      <c r="J63" s="15">
        <v>6836431.9000000004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D63" s="16">
        <f>D63+U63-'[1]связь с ИТОГ ДЕНЬГИ 2024'!C58</f>
        <v>0</v>
      </c>
      <c r="AE63" s="16">
        <f>X63+G63-'[1]связь с ИТОГ ДЕНЬГИ 2024'!D58</f>
        <v>0</v>
      </c>
      <c r="AF63" s="16">
        <f>J63+AA63-'[1]связь с ИТОГ ДЕНЬГИ 2024'!E58</f>
        <v>0</v>
      </c>
    </row>
    <row r="64" spans="1:32" ht="15.6">
      <c r="A64" s="12" t="s">
        <v>60</v>
      </c>
      <c r="B64" s="15">
        <v>211</v>
      </c>
      <c r="C64" s="15">
        <v>19</v>
      </c>
      <c r="D64" s="15">
        <v>230</v>
      </c>
      <c r="E64" s="15">
        <v>2181.5565217391304</v>
      </c>
      <c r="F64" s="15">
        <v>196.44347826086957</v>
      </c>
      <c r="G64" s="15">
        <v>2378</v>
      </c>
      <c r="H64" s="15">
        <v>4428293.3099999996</v>
      </c>
      <c r="I64" s="15">
        <v>376163.58</v>
      </c>
      <c r="J64" s="15">
        <v>4804456.8899999997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D64" s="16">
        <f>D64+U64-'[1]связь с ИТОГ ДЕНЬГИ 2024'!C59</f>
        <v>0</v>
      </c>
      <c r="AE64" s="16">
        <f>X64+G64-'[1]связь с ИТОГ ДЕНЬГИ 2024'!D59</f>
        <v>0</v>
      </c>
      <c r="AF64" s="16">
        <f>J64+AA64-'[1]связь с ИТОГ ДЕНЬГИ 2024'!E59</f>
        <v>0</v>
      </c>
    </row>
    <row r="65" spans="1:32" ht="15.6">
      <c r="A65" s="12" t="s">
        <v>61</v>
      </c>
      <c r="B65" s="15">
        <v>90</v>
      </c>
      <c r="C65" s="15">
        <v>90</v>
      </c>
      <c r="D65" s="15">
        <v>180</v>
      </c>
      <c r="E65" s="15">
        <v>909</v>
      </c>
      <c r="F65" s="15">
        <v>909</v>
      </c>
      <c r="G65" s="15">
        <v>1818</v>
      </c>
      <c r="H65" s="15">
        <v>1037049.2600000004</v>
      </c>
      <c r="I65" s="15">
        <v>1037049.2600000004</v>
      </c>
      <c r="J65" s="15">
        <v>2074098.5200000007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D65" s="16">
        <f>D65+U65-'[1]связь с ИТОГ ДЕНЬГИ 2024'!C60</f>
        <v>0</v>
      </c>
      <c r="AE65" s="16">
        <f>X65+G65-'[1]связь с ИТОГ ДЕНЬГИ 2024'!D60</f>
        <v>0</v>
      </c>
      <c r="AF65" s="16">
        <f>J65+AA65-'[1]связь с ИТОГ ДЕНЬГИ 2024'!E60</f>
        <v>0</v>
      </c>
    </row>
    <row r="66" spans="1:32" ht="15.6">
      <c r="A66" s="12" t="s">
        <v>62</v>
      </c>
      <c r="B66" s="15">
        <v>158</v>
      </c>
      <c r="C66" s="15">
        <v>92</v>
      </c>
      <c r="D66" s="15">
        <v>250</v>
      </c>
      <c r="E66" s="15">
        <v>1643.8319999999999</v>
      </c>
      <c r="F66" s="15">
        <v>957.16800000000001</v>
      </c>
      <c r="G66" s="15">
        <v>2601</v>
      </c>
      <c r="H66" s="15">
        <v>3116196.4</v>
      </c>
      <c r="I66" s="15">
        <v>1705089.97</v>
      </c>
      <c r="J66" s="15">
        <v>4821286.37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D66" s="16">
        <f>D66+U66-'[1]связь с ИТОГ ДЕНЬГИ 2024'!C61</f>
        <v>0</v>
      </c>
      <c r="AE66" s="16">
        <f>X66+G66-'[1]связь с ИТОГ ДЕНЬГИ 2024'!D61</f>
        <v>0</v>
      </c>
      <c r="AF66" s="16">
        <f>J66+AA66-'[1]связь с ИТОГ ДЕНЬГИ 2024'!E61</f>
        <v>0</v>
      </c>
    </row>
    <row r="67" spans="1:32">
      <c r="A67" s="17" t="s">
        <v>63</v>
      </c>
      <c r="B67" s="15">
        <v>6648</v>
      </c>
      <c r="C67" s="15">
        <v>22618</v>
      </c>
      <c r="D67" s="15">
        <v>29266</v>
      </c>
      <c r="E67" s="15">
        <v>64997.568492367187</v>
      </c>
      <c r="F67" s="15">
        <v>217029.43150763281</v>
      </c>
      <c r="G67" s="15">
        <v>282027</v>
      </c>
      <c r="H67" s="15">
        <v>160601584.44999999</v>
      </c>
      <c r="I67" s="15">
        <v>572113610.33000004</v>
      </c>
      <c r="J67" s="15">
        <v>732715194.77999985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S67" s="15">
        <v>18</v>
      </c>
      <c r="T67" s="15">
        <v>80</v>
      </c>
      <c r="U67" s="15">
        <v>98</v>
      </c>
      <c r="V67" s="15">
        <v>252</v>
      </c>
      <c r="W67" s="15">
        <v>1120</v>
      </c>
      <c r="X67" s="15">
        <v>1372</v>
      </c>
      <c r="Y67" s="15">
        <v>1155140.858206504</v>
      </c>
      <c r="Z67" s="15">
        <v>5918252.4671934964</v>
      </c>
      <c r="AA67" s="15">
        <v>7073393.3254000004</v>
      </c>
      <c r="AD67" s="16">
        <f>D67+U67-'[1]связь с ИТОГ ДЕНЬГИ 2024'!C62</f>
        <v>0</v>
      </c>
      <c r="AE67" s="16">
        <f>X67+G67-'[1]связь с ИТОГ ДЕНЬГИ 2024'!D62</f>
        <v>0</v>
      </c>
      <c r="AF67" s="16">
        <f>J67+AA67-'[1]связь с ИТОГ ДЕНЬГИ 2024'!E62</f>
        <v>5.3999423980712891E-3</v>
      </c>
    </row>
    <row r="68" spans="1:32" ht="15.6" hidden="1">
      <c r="A68" s="12" t="s">
        <v>64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S68" s="15"/>
      <c r="T68" s="15"/>
      <c r="U68" s="15"/>
      <c r="V68" s="15"/>
      <c r="W68" s="15"/>
      <c r="X68" s="15"/>
      <c r="Y68" s="15"/>
      <c r="Z68" s="15"/>
      <c r="AA68" s="15"/>
      <c r="AD68" s="16">
        <f>D68+U68-'[1]связь с ИТОГ ДЕНЬГИ 2024'!C63</f>
        <v>0</v>
      </c>
      <c r="AE68" s="16">
        <f>X68+G68-'[1]связь с ИТОГ ДЕНЬГИ 2024'!D63</f>
        <v>0</v>
      </c>
      <c r="AF68" s="16">
        <f>J68+AA68-'[1]связь с ИТОГ ДЕНЬГИ 2024'!E63</f>
        <v>0</v>
      </c>
    </row>
    <row r="69" spans="1:32" ht="15.6" hidden="1">
      <c r="A69" s="20" t="s">
        <v>65</v>
      </c>
      <c r="B69" s="15">
        <v>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D69" s="16">
        <f>D69+U69-'[1]связь с ИТОГ ДЕНЬГИ 2024'!C64</f>
        <v>0</v>
      </c>
      <c r="AE69" s="16">
        <f>X69+G69-'[1]связь с ИТОГ ДЕНЬГИ 2024'!D64</f>
        <v>0</v>
      </c>
      <c r="AF69" s="16">
        <f>J69+AA69-'[1]связь с ИТОГ ДЕНЬГИ 2024'!E64</f>
        <v>0</v>
      </c>
    </row>
    <row r="70" spans="1:32" ht="15.6" hidden="1">
      <c r="A70" s="21" t="s">
        <v>66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D70" s="16">
        <f>D70+U70-'[1]связь с ИТОГ ДЕНЬГИ 2024'!C65</f>
        <v>0</v>
      </c>
      <c r="AE70" s="16">
        <f>X70+G70-'[1]связь с ИТОГ ДЕНЬГИ 2024'!D65</f>
        <v>0</v>
      </c>
      <c r="AF70" s="16">
        <f>J70+AA70-'[1]связь с ИТОГ ДЕНЬГИ 2024'!E65</f>
        <v>0</v>
      </c>
    </row>
    <row r="71" spans="1:32" ht="15.6" hidden="1">
      <c r="A71" s="21" t="s">
        <v>67</v>
      </c>
      <c r="B71" s="15">
        <v>0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D71" s="16">
        <f>D71+U71-'[1]связь с ИТОГ ДЕНЬГИ 2024'!C66</f>
        <v>0</v>
      </c>
      <c r="AE71" s="16">
        <f>X71+G71-'[1]связь с ИТОГ ДЕНЬГИ 2024'!D66</f>
        <v>0</v>
      </c>
      <c r="AF71" s="16">
        <f>J71+AA71-'[1]связь с ИТОГ ДЕНЬГИ 2024'!E66</f>
        <v>0</v>
      </c>
    </row>
    <row r="72" spans="1:32" ht="15.6" hidden="1">
      <c r="A72" s="21" t="s">
        <v>68</v>
      </c>
      <c r="B72" s="15">
        <v>0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D72" s="16">
        <f>D72+U72-'[1]связь с ИТОГ ДЕНЬГИ 2024'!C67</f>
        <v>0</v>
      </c>
      <c r="AE72" s="16">
        <f>X72+G72-'[1]связь с ИТОГ ДЕНЬГИ 2024'!D67</f>
        <v>0</v>
      </c>
      <c r="AF72" s="16">
        <f>J72+AA72-'[1]связь с ИТОГ ДЕНЬГИ 2024'!E67</f>
        <v>0</v>
      </c>
    </row>
    <row r="73" spans="1:32" ht="15.6" hidden="1">
      <c r="A73" s="21" t="s">
        <v>69</v>
      </c>
      <c r="B73" s="15">
        <v>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D73" s="16">
        <f>D73+U73-'[1]связь с ИТОГ ДЕНЬГИ 2024'!C68</f>
        <v>0</v>
      </c>
      <c r="AE73" s="16">
        <f>X73+G73-'[1]связь с ИТОГ ДЕНЬГИ 2024'!D68</f>
        <v>0</v>
      </c>
      <c r="AF73" s="16">
        <f>J73+AA73-'[1]связь с ИТОГ ДЕНЬГИ 2024'!E68</f>
        <v>0</v>
      </c>
    </row>
    <row r="74" spans="1:32" ht="15.6" hidden="1">
      <c r="A74" s="14" t="s">
        <v>70</v>
      </c>
      <c r="B74" s="15">
        <v>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D74" s="16">
        <f>D74+U74-'[1]связь с ИТОГ ДЕНЬГИ 2024'!C69</f>
        <v>0</v>
      </c>
      <c r="AE74" s="16">
        <f>X74+G74-'[1]связь с ИТОГ ДЕНЬГИ 2024'!D69</f>
        <v>0</v>
      </c>
      <c r="AF74" s="16">
        <f>J74+AA74-'[1]связь с ИТОГ ДЕНЬГИ 2024'!E69</f>
        <v>0</v>
      </c>
    </row>
    <row r="75" spans="1:32" ht="15.6" hidden="1">
      <c r="A75" s="14" t="s">
        <v>71</v>
      </c>
      <c r="B75" s="15">
        <v>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D75" s="16">
        <f>D75+U75-'[1]связь с ИТОГ ДЕНЬГИ 2024'!C70</f>
        <v>0</v>
      </c>
      <c r="AE75" s="16">
        <f>X75+G75-'[1]связь с ИТОГ ДЕНЬГИ 2024'!D70</f>
        <v>0</v>
      </c>
      <c r="AF75" s="16">
        <f>J75+AA75-'[1]связь с ИТОГ ДЕНЬГИ 2024'!E70</f>
        <v>0</v>
      </c>
    </row>
    <row r="76" spans="1:32" ht="15.6" hidden="1">
      <c r="A76" s="14" t="s">
        <v>72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D76" s="16">
        <f>D76+U76-'[1]связь с ИТОГ ДЕНЬГИ 2024'!C71</f>
        <v>0</v>
      </c>
      <c r="AE76" s="16">
        <f>X76+G76-'[1]связь с ИТОГ ДЕНЬГИ 2024'!D71</f>
        <v>0</v>
      </c>
      <c r="AF76" s="16">
        <f>J76+AA76-'[1]связь с ИТОГ ДЕНЬГИ 2024'!E71</f>
        <v>0</v>
      </c>
    </row>
    <row r="77" spans="1:32" ht="15.6" hidden="1">
      <c r="A77" s="21" t="s">
        <v>73</v>
      </c>
      <c r="B77" s="15">
        <v>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D77" s="16">
        <f>D77+U77-'[1]связь с ИТОГ ДЕНЬГИ 2024'!C72</f>
        <v>0</v>
      </c>
      <c r="AE77" s="16">
        <f>X77+G77-'[1]связь с ИТОГ ДЕНЬГИ 2024'!D72</f>
        <v>0</v>
      </c>
      <c r="AF77" s="16">
        <f>J77+AA77-'[1]связь с ИТОГ ДЕНЬГИ 2024'!E72</f>
        <v>0</v>
      </c>
    </row>
    <row r="78" spans="1:32" ht="15.6" hidden="1">
      <c r="A78" s="14" t="s">
        <v>74</v>
      </c>
      <c r="B78" s="15"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D78" s="16">
        <f>D78+U78-'[1]связь с ИТОГ ДЕНЬГИ 2024'!C73</f>
        <v>0</v>
      </c>
      <c r="AE78" s="16">
        <f>X78+G78-'[1]связь с ИТОГ ДЕНЬГИ 2024'!D73</f>
        <v>0</v>
      </c>
      <c r="AF78" s="16">
        <f>J78+AA78-'[1]связь с ИТОГ ДЕНЬГИ 2024'!E73</f>
        <v>0</v>
      </c>
    </row>
    <row r="79" spans="1:32" ht="15.6" hidden="1">
      <c r="A79" s="14" t="s">
        <v>75</v>
      </c>
      <c r="B79" s="15">
        <v>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D79" s="16">
        <f>D79+U79-'[1]связь с ИТОГ ДЕНЬГИ 2024'!C74</f>
        <v>0</v>
      </c>
      <c r="AE79" s="16">
        <f>X79+G79-'[1]связь с ИТОГ ДЕНЬГИ 2024'!D74</f>
        <v>0</v>
      </c>
      <c r="AF79" s="16">
        <f>J79+AA79-'[1]связь с ИТОГ ДЕНЬГИ 2024'!E74</f>
        <v>0</v>
      </c>
    </row>
    <row r="80" spans="1:32" ht="15.6" hidden="1">
      <c r="A80" s="14" t="s">
        <v>76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D80" s="16">
        <f>D80+U80-'[1]связь с ИТОГ ДЕНЬГИ 2024'!C75</f>
        <v>0</v>
      </c>
      <c r="AE80" s="16">
        <f>X80+G80-'[1]связь с ИТОГ ДЕНЬГИ 2024'!D75</f>
        <v>0</v>
      </c>
      <c r="AF80" s="16">
        <f>J80+AA80-'[1]связь с ИТОГ ДЕНЬГИ 2024'!E75</f>
        <v>0</v>
      </c>
    </row>
    <row r="81" spans="1:32" ht="15.6" hidden="1">
      <c r="A81" s="14" t="s">
        <v>77</v>
      </c>
      <c r="B81" s="15">
        <v>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D81" s="16">
        <f>D81+U81-'[1]связь с ИТОГ ДЕНЬГИ 2024'!C76</f>
        <v>0</v>
      </c>
      <c r="AE81" s="16">
        <f>X81+G81-'[1]связь с ИТОГ ДЕНЬГИ 2024'!D76</f>
        <v>0</v>
      </c>
      <c r="AF81" s="16">
        <f>J81+AA81-'[1]связь с ИТОГ ДЕНЬГИ 2024'!E76</f>
        <v>0</v>
      </c>
    </row>
    <row r="82" spans="1:32" ht="15.6" hidden="1">
      <c r="A82" s="14" t="s">
        <v>78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D82" s="16">
        <f>D82+U82-'[1]связь с ИТОГ ДЕНЬГИ 2024'!C77</f>
        <v>0</v>
      </c>
      <c r="AE82" s="16">
        <f>X82+G82-'[1]связь с ИТОГ ДЕНЬГИ 2024'!D77</f>
        <v>0</v>
      </c>
      <c r="AF82" s="16">
        <f>J82+AA82-'[1]связь с ИТОГ ДЕНЬГИ 2024'!E77</f>
        <v>0</v>
      </c>
    </row>
    <row r="83" spans="1:32" ht="15.6" hidden="1">
      <c r="A83" s="14" t="s">
        <v>79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D83" s="16">
        <f>D83+U83-'[1]связь с ИТОГ ДЕНЬГИ 2024'!C78</f>
        <v>0</v>
      </c>
      <c r="AE83" s="16">
        <f>X83+G83-'[1]связь с ИТОГ ДЕНЬГИ 2024'!D78</f>
        <v>0</v>
      </c>
      <c r="AF83" s="16">
        <f>J83+AA83-'[1]связь с ИТОГ ДЕНЬГИ 2024'!E78</f>
        <v>0</v>
      </c>
    </row>
    <row r="84" spans="1:32" ht="15.6" hidden="1">
      <c r="A84" s="14" t="s">
        <v>80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D84" s="16">
        <f>D84+U84-'[1]связь с ИТОГ ДЕНЬГИ 2024'!C79</f>
        <v>0</v>
      </c>
      <c r="AE84" s="16">
        <f>X84+G84-'[1]связь с ИТОГ ДЕНЬГИ 2024'!D79</f>
        <v>0</v>
      </c>
      <c r="AF84" s="16">
        <f>J84+AA84-'[1]связь с ИТОГ ДЕНЬГИ 2024'!E79</f>
        <v>0</v>
      </c>
    </row>
    <row r="85" spans="1:32" ht="15.6" hidden="1">
      <c r="A85" s="22" t="s">
        <v>81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D85" s="16">
        <f>D85+U85-'[1]связь с ИТОГ ДЕНЬГИ 2024'!C80</f>
        <v>0</v>
      </c>
      <c r="AE85" s="16">
        <f>X85+G85-'[1]связь с ИТОГ ДЕНЬГИ 2024'!D80</f>
        <v>0</v>
      </c>
      <c r="AF85" s="16">
        <f>J85+AA85-'[1]связь с ИТОГ ДЕНЬГИ 2024'!E80</f>
        <v>0</v>
      </c>
    </row>
    <row r="86" spans="1:32" ht="15.6" hidden="1">
      <c r="A86" s="22" t="s">
        <v>82</v>
      </c>
      <c r="B86" s="15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D86" s="16">
        <f>D86+U86-'[1]связь с ИТОГ ДЕНЬГИ 2024'!C81</f>
        <v>0</v>
      </c>
      <c r="AE86" s="16">
        <f>X86+G86-'[1]связь с ИТОГ ДЕНЬГИ 2024'!D81</f>
        <v>0</v>
      </c>
      <c r="AF86" s="16">
        <f>J86+AA86-'[1]связь с ИТОГ ДЕНЬГИ 2024'!E81</f>
        <v>0</v>
      </c>
    </row>
    <row r="87" spans="1:32" ht="15.6" hidden="1">
      <c r="A87" s="22" t="s">
        <v>83</v>
      </c>
      <c r="B87" s="15">
        <v>0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D87" s="16">
        <f>D87+U87-'[1]связь с ИТОГ ДЕНЬГИ 2024'!C82</f>
        <v>0</v>
      </c>
      <c r="AE87" s="16">
        <f>X87+G87-'[1]связь с ИТОГ ДЕНЬГИ 2024'!D82</f>
        <v>0</v>
      </c>
      <c r="AF87" s="16">
        <f>J87+AA87-'[1]связь с ИТОГ ДЕНЬГИ 2024'!E82</f>
        <v>0</v>
      </c>
    </row>
    <row r="88" spans="1:32" ht="15.6" hidden="1">
      <c r="A88" s="23" t="s">
        <v>84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D88" s="16">
        <f>D88+U88-'[1]связь с ИТОГ ДЕНЬГИ 2024'!C83</f>
        <v>0</v>
      </c>
      <c r="AE88" s="16">
        <f>X88+G88-'[1]связь с ИТОГ ДЕНЬГИ 2024'!D83</f>
        <v>0</v>
      </c>
      <c r="AF88" s="16">
        <f>J88+AA88-'[1]связь с ИТОГ ДЕНЬГИ 2024'!E83</f>
        <v>0</v>
      </c>
    </row>
    <row r="89" spans="1:32" ht="15.6" hidden="1">
      <c r="A89" s="23" t="s">
        <v>85</v>
      </c>
      <c r="B89" s="15">
        <v>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D89" s="16">
        <f>D89+U89-'[1]связь с ИТОГ ДЕНЬГИ 2024'!C84</f>
        <v>0</v>
      </c>
      <c r="AE89" s="16">
        <f>X89+G89-'[1]связь с ИТОГ ДЕНЬГИ 2024'!D84</f>
        <v>0</v>
      </c>
      <c r="AF89" s="16">
        <f>J89+AA89-'[1]связь с ИТОГ ДЕНЬГИ 2024'!E84</f>
        <v>0</v>
      </c>
    </row>
    <row r="90" spans="1:32" ht="15.6" hidden="1">
      <c r="A90" s="23" t="s">
        <v>86</v>
      </c>
      <c r="B90" s="15">
        <v>0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D90" s="16">
        <f>D90+U90-'[1]связь с ИТОГ ДЕНЬГИ 2024'!C85</f>
        <v>0</v>
      </c>
      <c r="AE90" s="16">
        <f>X90+G90-'[1]связь с ИТОГ ДЕНЬГИ 2024'!D85</f>
        <v>0</v>
      </c>
      <c r="AF90" s="16">
        <f>J90+AA90-'[1]связь с ИТОГ ДЕНЬГИ 2024'!E85</f>
        <v>0</v>
      </c>
    </row>
    <row r="91" spans="1:32" ht="15.6" hidden="1">
      <c r="A91" s="23" t="s">
        <v>87</v>
      </c>
      <c r="B91" s="15">
        <v>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D91" s="16">
        <f>D91+U91-'[1]связь с ИТОГ ДЕНЬГИ 2024'!C86</f>
        <v>0</v>
      </c>
      <c r="AE91" s="16">
        <f>X91+G91-'[1]связь с ИТОГ ДЕНЬГИ 2024'!D86</f>
        <v>0</v>
      </c>
      <c r="AF91" s="16">
        <f>J91+AA91-'[1]связь с ИТОГ ДЕНЬГИ 2024'!E86</f>
        <v>0</v>
      </c>
    </row>
    <row r="92" spans="1:32" ht="15.6" hidden="1">
      <c r="A92" s="23" t="s">
        <v>88</v>
      </c>
      <c r="B92" s="15">
        <v>0</v>
      </c>
      <c r="C92" s="15"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D92" s="16">
        <f>D92+U92-'[1]связь с ИТОГ ДЕНЬГИ 2024'!C87</f>
        <v>0</v>
      </c>
      <c r="AE92" s="16">
        <f>X92+G92-'[1]связь с ИТОГ ДЕНЬГИ 2024'!D87</f>
        <v>0</v>
      </c>
      <c r="AF92" s="16">
        <f>J92+AA92-'[1]связь с ИТОГ ДЕНЬГИ 2024'!E87</f>
        <v>0</v>
      </c>
    </row>
    <row r="93" spans="1:32" ht="15.6" hidden="1">
      <c r="A93" s="23" t="s">
        <v>89</v>
      </c>
      <c r="B93" s="15">
        <v>0</v>
      </c>
      <c r="C93" s="15">
        <v>0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D93" s="16">
        <f>D93+U93-'[1]связь с ИТОГ ДЕНЬГИ 2024'!C88</f>
        <v>0</v>
      </c>
      <c r="AE93" s="16">
        <f>X93+G93-'[1]связь с ИТОГ ДЕНЬГИ 2024'!D88</f>
        <v>0</v>
      </c>
      <c r="AF93" s="16">
        <f>J93+AA93-'[1]связь с ИТОГ ДЕНЬГИ 2024'!E88</f>
        <v>0</v>
      </c>
    </row>
    <row r="94" spans="1:32" ht="15.6" hidden="1">
      <c r="A94" s="23" t="s">
        <v>90</v>
      </c>
      <c r="B94" s="15">
        <v>0</v>
      </c>
      <c r="C94" s="15"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D94" s="16">
        <f>D94+U94-'[1]связь с ИТОГ ДЕНЬГИ 2024'!C89</f>
        <v>0</v>
      </c>
      <c r="AE94" s="16">
        <f>X94+G94-'[1]связь с ИТОГ ДЕНЬГИ 2024'!D89</f>
        <v>0</v>
      </c>
      <c r="AF94" s="16">
        <f>J94+AA94-'[1]связь с ИТОГ ДЕНЬГИ 2024'!E89</f>
        <v>0</v>
      </c>
    </row>
    <row r="95" spans="1:32" ht="15.6" hidden="1">
      <c r="A95" s="23" t="s">
        <v>91</v>
      </c>
      <c r="B95" s="15">
        <v>0</v>
      </c>
      <c r="C95" s="15">
        <v>0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D95" s="16">
        <f>D95+U95-'[1]связь с ИТОГ ДЕНЬГИ 2024'!C90</f>
        <v>0</v>
      </c>
      <c r="AE95" s="16">
        <f>X95+G95-'[1]связь с ИТОГ ДЕНЬГИ 2024'!D90</f>
        <v>0</v>
      </c>
      <c r="AF95" s="16">
        <f>J95+AA95-'[1]связь с ИТОГ ДЕНЬГИ 2024'!E90</f>
        <v>0</v>
      </c>
    </row>
    <row r="96" spans="1:32" ht="15.6" hidden="1">
      <c r="A96" s="23" t="s">
        <v>92</v>
      </c>
      <c r="B96" s="15">
        <v>0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D96" s="16">
        <f>D96+U96-'[1]связь с ИТОГ ДЕНЬГИ 2024'!C91</f>
        <v>0</v>
      </c>
      <c r="AE96" s="16">
        <f>X96+G96-'[1]связь с ИТОГ ДЕНЬГИ 2024'!D91</f>
        <v>0</v>
      </c>
      <c r="AF96" s="16">
        <f>J96+AA96-'[1]связь с ИТОГ ДЕНЬГИ 2024'!E91</f>
        <v>0</v>
      </c>
    </row>
    <row r="97" spans="1:32" hidden="1">
      <c r="A97" s="17" t="s">
        <v>93</v>
      </c>
      <c r="B97" s="15">
        <v>0</v>
      </c>
      <c r="C97" s="15">
        <v>0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D97" s="16">
        <f>D97+U97-'[1]связь с ИТОГ ДЕНЬГИ 2024'!C92</f>
        <v>0</v>
      </c>
      <c r="AE97" s="16">
        <f>X97+G97-'[1]связь с ИТОГ ДЕНЬГИ 2024'!D92</f>
        <v>0</v>
      </c>
      <c r="AF97" s="16">
        <f>J97+AA97-'[1]связь с ИТОГ ДЕНЬГИ 2024'!E92</f>
        <v>0</v>
      </c>
    </row>
    <row r="98" spans="1:32">
      <c r="A98" s="17" t="s">
        <v>94</v>
      </c>
      <c r="B98" s="15">
        <v>41899</v>
      </c>
      <c r="C98" s="15">
        <v>77428</v>
      </c>
      <c r="D98" s="15">
        <v>119327</v>
      </c>
      <c r="E98" s="15">
        <v>397627.74930070533</v>
      </c>
      <c r="F98" s="15">
        <v>732873.25069929473</v>
      </c>
      <c r="G98" s="15">
        <v>1130501</v>
      </c>
      <c r="H98" s="15">
        <v>1779632014.6400001</v>
      </c>
      <c r="I98" s="15">
        <v>3180423542.6800003</v>
      </c>
      <c r="J98" s="15">
        <v>4960055557.3199997</v>
      </c>
      <c r="K98" s="15">
        <v>0</v>
      </c>
      <c r="L98" s="15">
        <v>1085</v>
      </c>
      <c r="M98" s="15">
        <v>1703</v>
      </c>
      <c r="N98" s="15">
        <v>2787</v>
      </c>
      <c r="O98" s="15">
        <v>219186759.44999999</v>
      </c>
      <c r="P98" s="15">
        <v>333415322.55000007</v>
      </c>
      <c r="Q98" s="15">
        <v>552602082</v>
      </c>
      <c r="S98" s="15">
        <v>1413</v>
      </c>
      <c r="T98" s="15">
        <v>2445</v>
      </c>
      <c r="U98" s="15">
        <v>3858</v>
      </c>
      <c r="V98" s="15">
        <v>18250.326434816394</v>
      </c>
      <c r="W98" s="15">
        <v>31559.673565183602</v>
      </c>
      <c r="X98" s="15">
        <v>49810</v>
      </c>
      <c r="Y98" s="15">
        <v>67762289.604369625</v>
      </c>
      <c r="Z98" s="15">
        <v>111354648.06703037</v>
      </c>
      <c r="AA98" s="15">
        <v>179116937.67140001</v>
      </c>
      <c r="AD98" s="16">
        <f>D98+U98-'[1]связь с ИТОГ ДЕНЬГИ 2024'!C93</f>
        <v>0</v>
      </c>
      <c r="AE98" s="16">
        <f>X98+G98-'[1]связь с ИТОГ ДЕНЬГИ 2024'!D93</f>
        <v>0</v>
      </c>
      <c r="AF98" s="16">
        <f>J98+AA98-'[1]связь с ИТОГ ДЕНЬГИ 2024'!E93</f>
        <v>1.4009475708007813E-3</v>
      </c>
    </row>
    <row r="99" spans="1:32" ht="15.6" hidden="1">
      <c r="A99" s="24"/>
      <c r="D99" s="25">
        <f>'[1]связь с ИТОГ ДЕНЬГИ 2024'!C93</f>
        <v>123185</v>
      </c>
      <c r="J99" s="25">
        <f>'[1]связь с ИТОГ ДЕНЬГИ 2024'!E93</f>
        <v>5139172494.9899988</v>
      </c>
      <c r="K99" s="1"/>
      <c r="N99" s="25">
        <f>'[1]ОБЪЕМЫ ВСЕГО'!F93</f>
        <v>2787</v>
      </c>
      <c r="Q99" s="25">
        <f>'[1]ОБЪЕМЫ ВСЕГО'!H93</f>
        <v>552602082</v>
      </c>
      <c r="U99" s="25">
        <f>'[1]ОБЪЕМЫ ВСЕГО'!L93</f>
        <v>3858</v>
      </c>
      <c r="AA99" s="25">
        <f>'[1]ОБЪЕМЫ ВСЕГО'!N93</f>
        <v>179116937.67140001</v>
      </c>
    </row>
    <row r="100" spans="1:32" hidden="1">
      <c r="D100" s="25">
        <f>D99-D98-U98</f>
        <v>0</v>
      </c>
      <c r="J100" s="25">
        <f>J99-J98-AA98</f>
        <v>-1.4008879661560059E-3</v>
      </c>
      <c r="K100" s="1"/>
      <c r="N100" s="27">
        <f>N99-N98</f>
        <v>0</v>
      </c>
      <c r="Q100" s="27">
        <f>Q99-Q98</f>
        <v>0</v>
      </c>
      <c r="U100" s="27">
        <f>U99-U98</f>
        <v>0</v>
      </c>
      <c r="AA100" s="27">
        <f>AA99-AA98</f>
        <v>0</v>
      </c>
    </row>
    <row r="101" spans="1:32" hidden="1"/>
    <row r="102" spans="1:32" hidden="1"/>
    <row r="103" spans="1:32" hidden="1"/>
  </sheetData>
  <mergeCells count="10">
    <mergeCell ref="A4:J4"/>
    <mergeCell ref="F1:J1"/>
    <mergeCell ref="S7:U7"/>
    <mergeCell ref="Y7:AA7"/>
    <mergeCell ref="A7:A9"/>
    <mergeCell ref="B7:D7"/>
    <mergeCell ref="E7:G7"/>
    <mergeCell ref="H7:J7"/>
    <mergeCell ref="L7:N7"/>
    <mergeCell ref="O7:Q7"/>
  </mergeCells>
  <pageMargins left="0.31496062992125984" right="0.31496062992125984" top="0.74803149606299213" bottom="0.35433070866141736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97"/>
  <sheetViews>
    <sheetView topLeftCell="C1" zoomScale="70" zoomScaleNormal="70" workbookViewId="0">
      <selection activeCell="B3" sqref="B3"/>
    </sheetView>
  </sheetViews>
  <sheetFormatPr defaultColWidth="9.109375" defaultRowHeight="14.4"/>
  <cols>
    <col min="1" max="1" width="62.6640625" style="26" customWidth="1"/>
    <col min="2" max="2" width="17.5546875" style="1" customWidth="1"/>
    <col min="3" max="3" width="17.44140625" style="1" customWidth="1"/>
    <col min="4" max="4" width="15.109375" style="1" customWidth="1"/>
    <col min="5" max="5" width="17" style="1" customWidth="1"/>
    <col min="6" max="6" width="16.21875" style="1" customWidth="1"/>
    <col min="7" max="7" width="14.33203125" style="1" customWidth="1"/>
    <col min="8" max="10" width="17.33203125" style="1" customWidth="1"/>
    <col min="11" max="13" width="14.33203125" style="1" customWidth="1"/>
    <col min="14" max="14" width="18.5546875" style="1" customWidth="1"/>
    <col min="15" max="15" width="17.109375" style="1" customWidth="1"/>
    <col min="16" max="16" width="13.88671875" style="1" customWidth="1"/>
    <col min="17" max="19" width="18.6640625" style="1" customWidth="1"/>
    <col min="20" max="20" width="9.109375" style="3"/>
    <col min="21" max="26" width="0" style="3" hidden="1" customWidth="1"/>
    <col min="27" max="16384" width="9.109375" style="3"/>
  </cols>
  <sheetData>
    <row r="1" spans="1:23" ht="18">
      <c r="A1" s="2" t="s">
        <v>95</v>
      </c>
      <c r="K1" s="4" t="s">
        <v>2</v>
      </c>
    </row>
    <row r="2" spans="1:23" ht="18">
      <c r="A2" s="45" t="s">
        <v>3</v>
      </c>
      <c r="B2" s="5" t="s">
        <v>4</v>
      </c>
      <c r="C2" s="6"/>
      <c r="D2" s="6"/>
      <c r="E2" s="5" t="s">
        <v>96</v>
      </c>
      <c r="F2" s="6"/>
      <c r="G2" s="6"/>
      <c r="H2" s="40" t="s">
        <v>6</v>
      </c>
      <c r="I2" s="40"/>
      <c r="J2" s="40"/>
      <c r="K2" s="5" t="s">
        <v>4</v>
      </c>
      <c r="L2" s="6"/>
      <c r="M2" s="6"/>
      <c r="N2" s="5" t="s">
        <v>96</v>
      </c>
      <c r="O2" s="6"/>
      <c r="P2" s="6"/>
      <c r="Q2" s="36" t="s">
        <v>6</v>
      </c>
      <c r="R2" s="37"/>
      <c r="S2" s="37"/>
    </row>
    <row r="3" spans="1:23" s="44" customFormat="1" ht="52.5" customHeight="1">
      <c r="A3" s="45"/>
      <c r="B3" s="7" t="s">
        <v>7</v>
      </c>
      <c r="C3" s="7" t="s">
        <v>8</v>
      </c>
      <c r="D3" s="28" t="s">
        <v>9</v>
      </c>
      <c r="E3" s="7" t="s">
        <v>7</v>
      </c>
      <c r="F3" s="7" t="s">
        <v>8</v>
      </c>
      <c r="G3" s="28" t="s">
        <v>9</v>
      </c>
      <c r="H3" s="8" t="s">
        <v>7</v>
      </c>
      <c r="I3" s="8" t="s">
        <v>8</v>
      </c>
      <c r="J3" s="8" t="s">
        <v>9</v>
      </c>
      <c r="K3" s="7" t="s">
        <v>7</v>
      </c>
      <c r="L3" s="7" t="s">
        <v>8</v>
      </c>
      <c r="M3" s="7" t="s">
        <v>9</v>
      </c>
      <c r="N3" s="7" t="s">
        <v>7</v>
      </c>
      <c r="O3" s="7" t="s">
        <v>8</v>
      </c>
      <c r="P3" s="7" t="s">
        <v>9</v>
      </c>
      <c r="Q3" s="8" t="s">
        <v>7</v>
      </c>
      <c r="R3" s="8" t="s">
        <v>8</v>
      </c>
      <c r="S3" s="8" t="s">
        <v>9</v>
      </c>
    </row>
    <row r="4" spans="1:23">
      <c r="A4" s="45"/>
      <c r="B4" s="11"/>
      <c r="C4" s="11"/>
      <c r="D4" s="11" t="s">
        <v>10</v>
      </c>
      <c r="E4" s="11"/>
      <c r="F4" s="11"/>
      <c r="G4" s="11" t="s">
        <v>10</v>
      </c>
      <c r="H4" s="11"/>
      <c r="I4" s="11"/>
      <c r="J4" s="11" t="s">
        <v>10</v>
      </c>
      <c r="K4" s="11"/>
      <c r="L4" s="11"/>
      <c r="M4" s="11" t="s">
        <v>10</v>
      </c>
      <c r="N4" s="11"/>
      <c r="O4" s="11"/>
      <c r="P4" s="11" t="s">
        <v>10</v>
      </c>
      <c r="Q4" s="11"/>
      <c r="R4" s="11"/>
      <c r="S4" s="11" t="s">
        <v>10</v>
      </c>
    </row>
    <row r="5" spans="1:23" ht="15.6">
      <c r="A5" s="12" t="s">
        <v>11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23" ht="15.6">
      <c r="A6" s="14" t="s">
        <v>12</v>
      </c>
      <c r="B6" s="15">
        <v>1481</v>
      </c>
      <c r="C6" s="15">
        <v>2079</v>
      </c>
      <c r="D6" s="15">
        <v>3560</v>
      </c>
      <c r="E6" s="15">
        <v>11977.046685393259</v>
      </c>
      <c r="F6" s="15">
        <v>16813.153314606745</v>
      </c>
      <c r="G6" s="15">
        <v>28790.200000000004</v>
      </c>
      <c r="H6" s="15">
        <v>30036520.890000001</v>
      </c>
      <c r="I6" s="15">
        <v>42226013.210000001</v>
      </c>
      <c r="J6" s="15">
        <v>72262534.099999994</v>
      </c>
      <c r="K6" s="15">
        <v>116</v>
      </c>
      <c r="L6" s="15">
        <v>124</v>
      </c>
      <c r="M6" s="15">
        <v>240</v>
      </c>
      <c r="N6" s="15">
        <v>1160</v>
      </c>
      <c r="O6" s="15">
        <v>1240</v>
      </c>
      <c r="P6" s="15">
        <v>2400</v>
      </c>
      <c r="Q6" s="15">
        <v>3223580</v>
      </c>
      <c r="R6" s="15">
        <v>3451232.34</v>
      </c>
      <c r="S6" s="15">
        <v>6674812.3399999999</v>
      </c>
      <c r="U6" s="16">
        <f>D6+M6-'[1]связь с ИТОГ ДЕНЬГИ 2024'!F6</f>
        <v>0</v>
      </c>
      <c r="V6" s="29">
        <f>G6+P6-'[1]связь с ИТОГ ДЕНЬГИ 2024'!G6</f>
        <v>0</v>
      </c>
      <c r="W6" s="29">
        <f>J6+S6-'[1]связь с ИТОГ ДЕНЬГИ 2024'!H6</f>
        <v>0</v>
      </c>
    </row>
    <row r="7" spans="1:23" ht="15.6">
      <c r="A7" s="14" t="s">
        <v>111</v>
      </c>
      <c r="B7" s="15">
        <v>2120</v>
      </c>
      <c r="C7" s="15">
        <v>3075</v>
      </c>
      <c r="D7" s="15">
        <v>5195</v>
      </c>
      <c r="E7" s="15">
        <v>15556.18864292589</v>
      </c>
      <c r="F7" s="15">
        <v>22563.811357074108</v>
      </c>
      <c r="G7" s="15">
        <v>38120</v>
      </c>
      <c r="H7" s="15">
        <v>33037947.5</v>
      </c>
      <c r="I7" s="15">
        <v>47834757.299999997</v>
      </c>
      <c r="J7" s="15">
        <v>80872704.799999997</v>
      </c>
      <c r="K7" s="15">
        <v>229</v>
      </c>
      <c r="L7" s="15">
        <v>416</v>
      </c>
      <c r="M7" s="15">
        <v>645</v>
      </c>
      <c r="N7" s="15">
        <v>2290</v>
      </c>
      <c r="O7" s="15">
        <v>4160</v>
      </c>
      <c r="P7" s="15">
        <v>6450</v>
      </c>
      <c r="Q7" s="15">
        <v>5779027.1699999999</v>
      </c>
      <c r="R7" s="15">
        <v>10768577.83</v>
      </c>
      <c r="S7" s="15">
        <v>16547605</v>
      </c>
      <c r="U7" s="16">
        <f>D7+M7-'[1]связь с ИТОГ ДЕНЬГИ 2024'!F7</f>
        <v>0</v>
      </c>
      <c r="V7" s="29">
        <f>G7+P7-'[1]связь с ИТОГ ДЕНЬГИ 2024'!G7</f>
        <v>0</v>
      </c>
      <c r="W7" s="29">
        <f>J7+S7-'[1]связь с ИТОГ ДЕНЬГИ 2024'!H7</f>
        <v>1.0000020265579224E-2</v>
      </c>
    </row>
    <row r="8" spans="1:23" ht="15.6">
      <c r="A8" s="14" t="s">
        <v>14</v>
      </c>
      <c r="B8" s="15">
        <v>3377</v>
      </c>
      <c r="C8" s="15">
        <v>5875</v>
      </c>
      <c r="D8" s="15">
        <v>9252</v>
      </c>
      <c r="E8" s="15">
        <v>13927.022481625592</v>
      </c>
      <c r="F8" s="15">
        <v>24228.977518374402</v>
      </c>
      <c r="G8" s="15">
        <v>38155.999999999993</v>
      </c>
      <c r="H8" s="15">
        <v>265846240.97999999</v>
      </c>
      <c r="I8" s="15">
        <v>416678772.85000002</v>
      </c>
      <c r="J8" s="15">
        <v>682525013.83000004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U8" s="16">
        <f>D8+M8-'[1]связь с ИТОГ ДЕНЬГИ 2024'!F8</f>
        <v>0</v>
      </c>
      <c r="V8" s="29">
        <f>G8+P8-'[1]связь с ИТОГ ДЕНЬГИ 2024'!G8</f>
        <v>0</v>
      </c>
      <c r="W8" s="29">
        <f>J8+S8-'[1]связь с ИТОГ ДЕНЬГИ 2024'!H8</f>
        <v>-7.9989433288574219E-4</v>
      </c>
    </row>
    <row r="9" spans="1:23" ht="15.6" hidden="1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U9" s="16">
        <f>D9+M9-'[1]связь с ИТОГ ДЕНЬГИ 2024'!F9</f>
        <v>0</v>
      </c>
      <c r="V9" s="29">
        <f>G9+P9-'[1]связь с ИТОГ ДЕНЬГИ 2024'!G9</f>
        <v>0</v>
      </c>
      <c r="W9" s="29">
        <f>J9+S9-'[1]связь с ИТОГ ДЕНЬГИ 2024'!H9</f>
        <v>0</v>
      </c>
    </row>
    <row r="10" spans="1:23" ht="15.6">
      <c r="A10" s="14" t="s">
        <v>16</v>
      </c>
      <c r="B10" s="15">
        <v>97</v>
      </c>
      <c r="C10" s="15">
        <v>133</v>
      </c>
      <c r="D10" s="15">
        <v>230</v>
      </c>
      <c r="E10" s="15">
        <v>1164</v>
      </c>
      <c r="F10" s="15">
        <v>1596</v>
      </c>
      <c r="G10" s="15">
        <v>2760</v>
      </c>
      <c r="H10" s="15">
        <v>1451294.44</v>
      </c>
      <c r="I10" s="15">
        <v>1948420.66</v>
      </c>
      <c r="J10" s="15">
        <v>3399715.0999999996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U10" s="16">
        <f>D10+M10-'[1]связь с ИТОГ ДЕНЬГИ 2024'!F10</f>
        <v>0</v>
      </c>
      <c r="V10" s="29">
        <f>G10+P10-'[1]связь с ИТОГ ДЕНЬГИ 2024'!G10</f>
        <v>0</v>
      </c>
      <c r="W10" s="29">
        <f>J10+S10-'[1]связь с ИТОГ ДЕНЬГИ 2024'!H10</f>
        <v>0</v>
      </c>
    </row>
    <row r="11" spans="1:23" ht="15.6" hidden="1">
      <c r="A11" s="14" t="s">
        <v>17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U11" s="16">
        <f>D11+M11-'[1]связь с ИТОГ ДЕНЬГИ 2024'!F11</f>
        <v>0</v>
      </c>
      <c r="V11" s="29">
        <f>G11+P11-'[1]связь с ИТОГ ДЕНЬГИ 2024'!G11</f>
        <v>0</v>
      </c>
      <c r="W11" s="29">
        <f>J11+S11-'[1]связь с ИТОГ ДЕНЬГИ 2024'!H11</f>
        <v>0</v>
      </c>
    </row>
    <row r="12" spans="1:23" ht="15.6" hidden="1">
      <c r="A12" s="14" t="s">
        <v>18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U12" s="16">
        <f>D12+M12-'[1]связь с ИТОГ ДЕНЬГИ 2024'!F12</f>
        <v>0</v>
      </c>
      <c r="V12" s="29">
        <f>G12+P12-'[1]связь с ИТОГ ДЕНЬГИ 2024'!G12</f>
        <v>0</v>
      </c>
      <c r="W12" s="29">
        <f>J12+S12-'[1]связь с ИТОГ ДЕНЬГИ 2024'!H12</f>
        <v>0</v>
      </c>
    </row>
    <row r="13" spans="1:23" ht="15.6" hidden="1">
      <c r="A13" s="14" t="s">
        <v>19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U13" s="16">
        <f>D13+M13-'[1]связь с ИТОГ ДЕНЬГИ 2024'!F13</f>
        <v>0</v>
      </c>
      <c r="V13" s="29">
        <f>G13+P13-'[1]связь с ИТОГ ДЕНЬГИ 2024'!G13</f>
        <v>0</v>
      </c>
      <c r="W13" s="29">
        <f>J13+S13-'[1]связь с ИТОГ ДЕНЬГИ 2024'!H13</f>
        <v>0</v>
      </c>
    </row>
    <row r="14" spans="1:23" ht="31.2" hidden="1">
      <c r="A14" s="14" t="s">
        <v>20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U14" s="16">
        <f>D14+M14-'[1]связь с ИТОГ ДЕНЬГИ 2024'!F14</f>
        <v>0</v>
      </c>
      <c r="V14" s="29">
        <f>G14+P14-'[1]связь с ИТОГ ДЕНЬГИ 2024'!G14</f>
        <v>0</v>
      </c>
      <c r="W14" s="29">
        <f>J14+S14-'[1]связь с ИТОГ ДЕНЬГИ 2024'!H14</f>
        <v>0</v>
      </c>
    </row>
    <row r="15" spans="1:23" ht="15.6" hidden="1">
      <c r="A15" s="14"/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U15" s="16">
        <f>D15+M15-'[1]связь с ИТОГ ДЕНЬГИ 2024'!F15</f>
        <v>0</v>
      </c>
      <c r="V15" s="29">
        <f>G15+P15-'[1]связь с ИТОГ ДЕНЬГИ 2024'!G15</f>
        <v>0</v>
      </c>
      <c r="W15" s="29">
        <f>J15+S15-'[1]связь с ИТОГ ДЕНЬГИ 2024'!H15</f>
        <v>0</v>
      </c>
    </row>
    <row r="16" spans="1:23" ht="15.6" hidden="1">
      <c r="A16" s="14"/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U16" s="16">
        <f>D16+M16-'[1]связь с ИТОГ ДЕНЬГИ 2024'!F16</f>
        <v>0</v>
      </c>
      <c r="V16" s="29">
        <f>G16+P16-'[1]связь с ИТОГ ДЕНЬГИ 2024'!G16</f>
        <v>0</v>
      </c>
      <c r="W16" s="29">
        <f>J16+S16-'[1]связь с ИТОГ ДЕНЬГИ 2024'!H16</f>
        <v>0</v>
      </c>
    </row>
    <row r="17" spans="1:23">
      <c r="A17" s="17" t="s">
        <v>21</v>
      </c>
      <c r="B17" s="15">
        <v>7075</v>
      </c>
      <c r="C17" s="15">
        <v>11162</v>
      </c>
      <c r="D17" s="15">
        <v>18237</v>
      </c>
      <c r="E17" s="15">
        <v>42624.257809944742</v>
      </c>
      <c r="F17" s="15">
        <v>65201.942190055255</v>
      </c>
      <c r="G17" s="15">
        <v>107826.20000000001</v>
      </c>
      <c r="H17" s="15">
        <v>330372003.81</v>
      </c>
      <c r="I17" s="15">
        <v>508687964.02000004</v>
      </c>
      <c r="J17" s="15">
        <v>839059967.83000004</v>
      </c>
      <c r="K17" s="15">
        <v>345</v>
      </c>
      <c r="L17" s="15">
        <v>540</v>
      </c>
      <c r="M17" s="15">
        <v>885</v>
      </c>
      <c r="N17" s="15">
        <v>3450</v>
      </c>
      <c r="O17" s="15">
        <v>5400</v>
      </c>
      <c r="P17" s="15">
        <v>8850</v>
      </c>
      <c r="Q17" s="15">
        <v>9002607.1699999999</v>
      </c>
      <c r="R17" s="15">
        <v>14219810.17</v>
      </c>
      <c r="S17" s="15">
        <v>23222417.34</v>
      </c>
      <c r="U17" s="16">
        <f>D17+M17-'[1]связь с ИТОГ ДЕНЬГИ 2024'!F17</f>
        <v>0</v>
      </c>
      <c r="V17" s="29">
        <f>G17+P17-'[1]связь с ИТОГ ДЕНЬГИ 2024'!G17</f>
        <v>0</v>
      </c>
      <c r="W17" s="29">
        <f>J17+S17-'[1]связь с ИТОГ ДЕНЬГИ 2024'!H17</f>
        <v>9.2002153396606445E-3</v>
      </c>
    </row>
    <row r="18" spans="1:23" ht="15.6">
      <c r="A18" s="12" t="s">
        <v>22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U18" s="16">
        <f>D18+M18-'[1]связь с ИТОГ ДЕНЬГИ 2024'!F18</f>
        <v>0</v>
      </c>
      <c r="V18" s="29">
        <f>G18+P18-'[1]связь с ИТОГ ДЕНЬГИ 2024'!G18</f>
        <v>0</v>
      </c>
      <c r="W18" s="29">
        <f>J18+S18-'[1]связь с ИТОГ ДЕНЬГИ 2024'!H18</f>
        <v>0</v>
      </c>
    </row>
    <row r="19" spans="1:23" ht="15.6">
      <c r="A19" s="14" t="s">
        <v>23</v>
      </c>
      <c r="B19" s="15">
        <v>728</v>
      </c>
      <c r="C19" s="15">
        <v>992</v>
      </c>
      <c r="D19" s="15">
        <v>1720</v>
      </c>
      <c r="E19" s="15">
        <v>5747.3906976744192</v>
      </c>
      <c r="F19" s="15">
        <v>7831.6093023255817</v>
      </c>
      <c r="G19" s="15">
        <v>13579</v>
      </c>
      <c r="H19" s="15">
        <v>11006160.880000001</v>
      </c>
      <c r="I19" s="15">
        <v>14988265</v>
      </c>
      <c r="J19" s="15">
        <v>25994425.880000003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U19" s="16">
        <f>D19+M19-'[1]связь с ИТОГ ДЕНЬГИ 2024'!F19</f>
        <v>0</v>
      </c>
      <c r="V19" s="29">
        <f>G19+P19-'[1]связь с ИТОГ ДЕНЬГИ 2024'!G19</f>
        <v>0</v>
      </c>
      <c r="W19" s="29">
        <f>J19+S19-'[1]связь с ИТОГ ДЕНЬГИ 2024'!H19</f>
        <v>0</v>
      </c>
    </row>
    <row r="20" spans="1:23" ht="15.6" customHeight="1">
      <c r="A20" s="14" t="s">
        <v>24</v>
      </c>
      <c r="B20" s="15">
        <v>1206</v>
      </c>
      <c r="C20" s="15">
        <v>1704</v>
      </c>
      <c r="D20" s="15">
        <v>2910</v>
      </c>
      <c r="E20" s="15">
        <v>12068.703092783506</v>
      </c>
      <c r="F20" s="15">
        <v>17052.296907216496</v>
      </c>
      <c r="G20" s="15">
        <v>29121</v>
      </c>
      <c r="H20" s="15">
        <v>31351809.539999999</v>
      </c>
      <c r="I20" s="15">
        <v>45889829.200000003</v>
      </c>
      <c r="J20" s="15">
        <v>77241638.74000001</v>
      </c>
      <c r="K20" s="15">
        <v>167</v>
      </c>
      <c r="L20" s="15">
        <v>303</v>
      </c>
      <c r="M20" s="15">
        <v>470</v>
      </c>
      <c r="N20" s="15">
        <v>1670</v>
      </c>
      <c r="O20" s="15">
        <v>3030</v>
      </c>
      <c r="P20" s="15">
        <v>4700</v>
      </c>
      <c r="Q20" s="15">
        <v>4114394.07</v>
      </c>
      <c r="R20" s="15">
        <v>7379584.7000000002</v>
      </c>
      <c r="S20" s="15">
        <v>11493978.77</v>
      </c>
      <c r="U20" s="16">
        <f>D20+M20-'[1]связь с ИТОГ ДЕНЬГИ 2024'!F20</f>
        <v>0</v>
      </c>
      <c r="V20" s="29">
        <f>G20+P20-'[1]связь с ИТОГ ДЕНЬГИ 2024'!G20</f>
        <v>0</v>
      </c>
      <c r="W20" s="29">
        <f>J20+S20-'[1]связь с ИТОГ ДЕНЬГИ 2024'!H20</f>
        <v>-9.9999904632568359E-3</v>
      </c>
    </row>
    <row r="21" spans="1:23" ht="15.6">
      <c r="A21" s="18" t="s">
        <v>25</v>
      </c>
      <c r="B21" s="15">
        <v>5</v>
      </c>
      <c r="C21" s="15">
        <v>5</v>
      </c>
      <c r="D21" s="15">
        <v>10</v>
      </c>
      <c r="E21" s="15">
        <v>16</v>
      </c>
      <c r="F21" s="15">
        <v>12</v>
      </c>
      <c r="G21" s="15">
        <v>28</v>
      </c>
      <c r="H21" s="15">
        <v>41346.959999999999</v>
      </c>
      <c r="I21" s="15">
        <v>33838.199999999997</v>
      </c>
      <c r="J21" s="15">
        <v>75185.16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U21" s="16">
        <f>D21+M21-'[1]связь с ИТОГ ДЕНЬГИ 2024'!F21</f>
        <v>0</v>
      </c>
      <c r="V21" s="29">
        <f>G21+P21-'[1]связь с ИТОГ ДЕНЬГИ 2024'!G21</f>
        <v>0</v>
      </c>
      <c r="W21" s="29">
        <f>J21+S21-'[1]связь с ИТОГ ДЕНЬГИ 2024'!H21</f>
        <v>0</v>
      </c>
    </row>
    <row r="22" spans="1:23" ht="15.6">
      <c r="A22" s="14" t="s">
        <v>26</v>
      </c>
      <c r="B22" s="15">
        <v>238</v>
      </c>
      <c r="C22" s="15">
        <v>352</v>
      </c>
      <c r="D22" s="15">
        <v>590</v>
      </c>
      <c r="E22" s="15">
        <v>2254.9491525423732</v>
      </c>
      <c r="F22" s="15">
        <v>3335.0508474576272</v>
      </c>
      <c r="G22" s="15">
        <v>5590</v>
      </c>
      <c r="H22" s="15">
        <v>2756942.91</v>
      </c>
      <c r="I22" s="15">
        <v>4011651.73</v>
      </c>
      <c r="J22" s="15">
        <v>6768594.6400000006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U22" s="16">
        <f>D22+M22-'[1]связь с ИТОГ ДЕНЬГИ 2024'!F22</f>
        <v>0</v>
      </c>
      <c r="V22" s="29">
        <f>G22+P22-'[1]связь с ИТОГ ДЕНЬГИ 2024'!G22</f>
        <v>0</v>
      </c>
      <c r="W22" s="29">
        <f>J22+S22-'[1]связь с ИТОГ ДЕНЬГИ 2024'!H22</f>
        <v>0</v>
      </c>
    </row>
    <row r="23" spans="1:23" ht="15.6">
      <c r="A23" s="14" t="s">
        <v>27</v>
      </c>
      <c r="B23" s="15">
        <v>668</v>
      </c>
      <c r="C23" s="15">
        <v>1212</v>
      </c>
      <c r="D23" s="15">
        <v>1880</v>
      </c>
      <c r="E23" s="15">
        <v>6314.0212765957449</v>
      </c>
      <c r="F23" s="15">
        <v>11455.978723404256</v>
      </c>
      <c r="G23" s="15">
        <v>17770</v>
      </c>
      <c r="H23" s="15">
        <v>10210255.84</v>
      </c>
      <c r="I23" s="15">
        <v>18358423.670000002</v>
      </c>
      <c r="J23" s="15">
        <v>28568679.510000002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U23" s="16">
        <f>D23+M23-'[1]связь с ИТОГ ДЕНЬГИ 2024'!F23</f>
        <v>0</v>
      </c>
      <c r="V23" s="29">
        <f>G23+P23-'[1]связь с ИТОГ ДЕНЬГИ 2024'!G23</f>
        <v>0</v>
      </c>
      <c r="W23" s="29">
        <f>J23+S23-'[1]связь с ИТОГ ДЕНЬГИ 2024'!H23</f>
        <v>0</v>
      </c>
    </row>
    <row r="24" spans="1:23" ht="15.6">
      <c r="A24" s="14" t="s">
        <v>28</v>
      </c>
      <c r="B24" s="15">
        <v>558</v>
      </c>
      <c r="C24" s="15">
        <v>372</v>
      </c>
      <c r="D24" s="15">
        <v>930</v>
      </c>
      <c r="E24" s="15">
        <v>5352</v>
      </c>
      <c r="F24" s="15">
        <v>3568</v>
      </c>
      <c r="G24" s="15">
        <v>8920</v>
      </c>
      <c r="H24" s="15">
        <v>7925098.6100000003</v>
      </c>
      <c r="I24" s="15">
        <v>5562641.0499999998</v>
      </c>
      <c r="J24" s="15">
        <v>13487739.66</v>
      </c>
      <c r="K24" s="15">
        <v>72</v>
      </c>
      <c r="L24" s="15">
        <v>87</v>
      </c>
      <c r="M24" s="15">
        <v>159</v>
      </c>
      <c r="N24" s="15">
        <v>720</v>
      </c>
      <c r="O24" s="15">
        <v>870</v>
      </c>
      <c r="P24" s="15">
        <v>1590</v>
      </c>
      <c r="Q24" s="15">
        <v>1658748.6797168504</v>
      </c>
      <c r="R24" s="15">
        <v>2004321.3213245277</v>
      </c>
      <c r="S24" s="15">
        <v>3663070.0010413779</v>
      </c>
      <c r="U24" s="16">
        <f>D24+M24-'[1]связь с ИТОГ ДЕНЬГИ 2024'!F24</f>
        <v>0</v>
      </c>
      <c r="V24" s="29">
        <f>G24+P24-'[1]связь с ИТОГ ДЕНЬГИ 2024'!G24</f>
        <v>0</v>
      </c>
      <c r="W24" s="29">
        <f>J24+S24-'[1]связь с ИТОГ ДЕНЬГИ 2024'!H24</f>
        <v>1.0413788259029388E-3</v>
      </c>
    </row>
    <row r="25" spans="1:23" ht="15.6">
      <c r="A25" s="14" t="s">
        <v>29</v>
      </c>
      <c r="B25" s="15">
        <v>582</v>
      </c>
      <c r="C25" s="15">
        <v>468</v>
      </c>
      <c r="D25" s="15">
        <v>1050</v>
      </c>
      <c r="E25" s="15">
        <v>5135.4571428571435</v>
      </c>
      <c r="F25" s="15">
        <v>4129.5428571428574</v>
      </c>
      <c r="G25" s="15">
        <v>9265</v>
      </c>
      <c r="H25" s="15">
        <v>7301674.0999999996</v>
      </c>
      <c r="I25" s="15">
        <v>5781596.3600000003</v>
      </c>
      <c r="J25" s="15">
        <v>13083270.460000001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U25" s="16">
        <f>D25+M25-'[1]связь с ИТОГ ДЕНЬГИ 2024'!F25</f>
        <v>0</v>
      </c>
      <c r="V25" s="29">
        <f>G25+P25-'[1]связь с ИТОГ ДЕНЬГИ 2024'!G25</f>
        <v>0</v>
      </c>
      <c r="W25" s="29">
        <f>J25+S25-'[1]связь с ИТОГ ДЕНЬГИ 2024'!H25</f>
        <v>0</v>
      </c>
    </row>
    <row r="26" spans="1:23" ht="15.6">
      <c r="A26" s="14" t="s">
        <v>30</v>
      </c>
      <c r="B26" s="15">
        <v>144</v>
      </c>
      <c r="C26" s="15">
        <v>316</v>
      </c>
      <c r="D26" s="15">
        <v>460</v>
      </c>
      <c r="E26" s="15">
        <v>1252.1739130434783</v>
      </c>
      <c r="F26" s="15">
        <v>2747.8260869565215</v>
      </c>
      <c r="G26" s="15">
        <v>4000</v>
      </c>
      <c r="H26" s="15">
        <v>1379424.31</v>
      </c>
      <c r="I26" s="15">
        <v>3122105.65</v>
      </c>
      <c r="J26" s="15">
        <v>4501529.96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U26" s="16">
        <f>D26+M26-'[1]связь с ИТОГ ДЕНЬГИ 2024'!F26</f>
        <v>0</v>
      </c>
      <c r="V26" s="29">
        <f>G26+P26-'[1]связь с ИТОГ ДЕНЬГИ 2024'!G26</f>
        <v>0</v>
      </c>
      <c r="W26" s="29">
        <f>J26+S26-'[1]связь с ИТОГ ДЕНЬГИ 2024'!H26</f>
        <v>0</v>
      </c>
    </row>
    <row r="27" spans="1:23" ht="15.6">
      <c r="A27" s="14" t="s">
        <v>31</v>
      </c>
      <c r="B27" s="15">
        <v>26</v>
      </c>
      <c r="C27" s="15">
        <v>84</v>
      </c>
      <c r="D27" s="15">
        <v>110</v>
      </c>
      <c r="E27" s="15">
        <v>260</v>
      </c>
      <c r="F27" s="15">
        <v>840</v>
      </c>
      <c r="G27" s="15">
        <v>1100</v>
      </c>
      <c r="H27" s="15">
        <v>375766.48</v>
      </c>
      <c r="I27" s="15">
        <v>1210803.1200000001</v>
      </c>
      <c r="J27" s="15">
        <v>1586569.6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U27" s="16">
        <f>D27+M27-'[1]связь с ИТОГ ДЕНЬГИ 2024'!F27</f>
        <v>0</v>
      </c>
      <c r="V27" s="29">
        <f>G27+P27-'[1]связь с ИТОГ ДЕНЬГИ 2024'!G27</f>
        <v>0</v>
      </c>
      <c r="W27" s="29">
        <f>J27+S27-'[1]связь с ИТОГ ДЕНЬГИ 2024'!H27</f>
        <v>0</v>
      </c>
    </row>
    <row r="28" spans="1:23" ht="31.2" hidden="1">
      <c r="A28" s="14" t="s">
        <v>32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U28" s="16">
        <f>D28+M28-'[1]связь с ИТОГ ДЕНЬГИ 2024'!F28</f>
        <v>0</v>
      </c>
      <c r="V28" s="29">
        <f>G28+P28-'[1]связь с ИТОГ ДЕНЬГИ 2024'!G28</f>
        <v>0</v>
      </c>
      <c r="W28" s="29">
        <f>J28+S28-'[1]связь с ИТОГ ДЕНЬГИ 2024'!H28</f>
        <v>0</v>
      </c>
    </row>
    <row r="29" spans="1:23" ht="15.6" hidden="1">
      <c r="A29" s="14" t="s">
        <v>33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U29" s="16">
        <f>D29+M29-'[1]связь с ИТОГ ДЕНЬГИ 2024'!F29</f>
        <v>0</v>
      </c>
      <c r="V29" s="29">
        <f>G29+P29-'[1]связь с ИТОГ ДЕНЬГИ 2024'!G29</f>
        <v>0</v>
      </c>
      <c r="W29" s="29">
        <f>J29+S29-'[1]связь с ИТОГ ДЕНЬГИ 2024'!H29</f>
        <v>0</v>
      </c>
    </row>
    <row r="30" spans="1:23" ht="15.6" hidden="1">
      <c r="A30" s="14" t="s">
        <v>34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U30" s="16">
        <f>D30+M30-'[1]связь с ИТОГ ДЕНЬГИ 2024'!F30</f>
        <v>0</v>
      </c>
      <c r="V30" s="29">
        <f>G30+P30-'[1]связь с ИТОГ ДЕНЬГИ 2024'!G30</f>
        <v>0</v>
      </c>
      <c r="W30" s="29">
        <f>J30+S30-'[1]связь с ИТОГ ДЕНЬГИ 2024'!H30</f>
        <v>0</v>
      </c>
    </row>
    <row r="31" spans="1:23" ht="15.6" hidden="1">
      <c r="A31" s="14" t="s">
        <v>35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U31" s="16">
        <f>D31+M31-'[1]связь с ИТОГ ДЕНЬГИ 2024'!F31</f>
        <v>0</v>
      </c>
      <c r="V31" s="29">
        <f>G31+P31-'[1]связь с ИТОГ ДЕНЬГИ 2024'!G31</f>
        <v>0</v>
      </c>
      <c r="W31" s="29">
        <f>J31+S31-'[1]связь с ИТОГ ДЕНЬГИ 2024'!H31</f>
        <v>0</v>
      </c>
    </row>
    <row r="32" spans="1:23" ht="15.6" hidden="1">
      <c r="A32" s="14" t="s">
        <v>36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U32" s="16">
        <f>D32+M32-'[1]связь с ИТОГ ДЕНЬГИ 2024'!F32</f>
        <v>0</v>
      </c>
      <c r="V32" s="29">
        <f>G32+P32-'[1]связь с ИТОГ ДЕНЬГИ 2024'!G32</f>
        <v>0</v>
      </c>
      <c r="W32" s="29">
        <f>J32+S32-'[1]связь с ИТОГ ДЕНЬГИ 2024'!H32</f>
        <v>0</v>
      </c>
    </row>
    <row r="33" spans="1:23" hidden="1">
      <c r="A33" s="19"/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U33" s="16">
        <f>D33+M33-'[1]связь с ИТОГ ДЕНЬГИ 2024'!F33</f>
        <v>0</v>
      </c>
      <c r="V33" s="29">
        <f>G33+P33-'[1]связь с ИТОГ ДЕНЬГИ 2024'!G33</f>
        <v>0</v>
      </c>
      <c r="W33" s="29">
        <f>J33+S33-'[1]связь с ИТОГ ДЕНЬГИ 2024'!H33</f>
        <v>0</v>
      </c>
    </row>
    <row r="34" spans="1:23" hidden="1">
      <c r="A34" s="19"/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U34" s="16">
        <f>D34+M34-'[1]связь с ИТОГ ДЕНЬГИ 2024'!F34</f>
        <v>0</v>
      </c>
      <c r="V34" s="29">
        <f>G34+P34-'[1]связь с ИТОГ ДЕНЬГИ 2024'!G34</f>
        <v>0</v>
      </c>
      <c r="W34" s="29">
        <f>J34+S34-'[1]связь с ИТОГ ДЕНЬГИ 2024'!H34</f>
        <v>0</v>
      </c>
    </row>
    <row r="35" spans="1:23" hidden="1">
      <c r="A35" s="19"/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U35" s="16">
        <f>D35+M35-'[1]связь с ИТОГ ДЕНЬГИ 2024'!F35</f>
        <v>0</v>
      </c>
      <c r="V35" s="29">
        <f>G35+P35-'[1]связь с ИТОГ ДЕНЬГИ 2024'!G35</f>
        <v>0</v>
      </c>
      <c r="W35" s="29">
        <f>J35+S35-'[1]связь с ИТОГ ДЕНЬГИ 2024'!H35</f>
        <v>0</v>
      </c>
    </row>
    <row r="36" spans="1:23">
      <c r="A36" s="17" t="s">
        <v>37</v>
      </c>
      <c r="B36" s="15">
        <v>4155</v>
      </c>
      <c r="C36" s="15">
        <v>5505</v>
      </c>
      <c r="D36" s="15">
        <v>9660</v>
      </c>
      <c r="E36" s="15">
        <v>38400.69527549667</v>
      </c>
      <c r="F36" s="15">
        <v>50972.304724503338</v>
      </c>
      <c r="G36" s="15">
        <v>89373</v>
      </c>
      <c r="H36" s="15">
        <v>72348479.63000001</v>
      </c>
      <c r="I36" s="15">
        <v>98959153.980000019</v>
      </c>
      <c r="J36" s="15">
        <v>171307633.61000001</v>
      </c>
      <c r="K36" s="15">
        <v>239</v>
      </c>
      <c r="L36" s="15">
        <v>390</v>
      </c>
      <c r="M36" s="15">
        <v>629</v>
      </c>
      <c r="N36" s="15">
        <v>2390</v>
      </c>
      <c r="O36" s="15">
        <v>3900</v>
      </c>
      <c r="P36" s="15">
        <v>6290</v>
      </c>
      <c r="Q36" s="15">
        <v>5773142.74971685</v>
      </c>
      <c r="R36" s="15">
        <v>9383906.0213245284</v>
      </c>
      <c r="S36" s="15">
        <v>15157048.771041378</v>
      </c>
      <c r="U36" s="16">
        <f>D36+M36-'[1]связь с ИТОГ ДЕНЬГИ 2024'!F36</f>
        <v>0</v>
      </c>
      <c r="V36" s="29">
        <f>G36+P36-'[1]связь с ИТОГ ДЕНЬГИ 2024'!G36</f>
        <v>0</v>
      </c>
      <c r="W36" s="29">
        <f>J36+S36-'[1]связь с ИТОГ ДЕНЬГИ 2024'!H36</f>
        <v>-8.9585781097412109E-3</v>
      </c>
    </row>
    <row r="37" spans="1:23" ht="15.6">
      <c r="A37" s="12" t="s">
        <v>38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U37" s="16">
        <f>D37+M37-'[1]связь с ИТОГ ДЕНЬГИ 2024'!F37</f>
        <v>0</v>
      </c>
      <c r="V37" s="29">
        <f>G37+P37-'[1]связь с ИТОГ ДЕНЬГИ 2024'!G37</f>
        <v>0</v>
      </c>
      <c r="W37" s="29">
        <f>J37+S37-'[1]связь с ИТОГ ДЕНЬГИ 2024'!H37</f>
        <v>0</v>
      </c>
    </row>
    <row r="38" spans="1:23" ht="15.6">
      <c r="A38" s="12" t="s">
        <v>39</v>
      </c>
      <c r="B38" s="15">
        <v>225</v>
      </c>
      <c r="C38" s="15">
        <v>695</v>
      </c>
      <c r="D38" s="15">
        <v>920</v>
      </c>
      <c r="E38" s="15">
        <v>2071.467391304348</v>
      </c>
      <c r="F38" s="15">
        <v>6398.5326086956529</v>
      </c>
      <c r="G38" s="15">
        <v>8470</v>
      </c>
      <c r="H38" s="15">
        <v>3103264.72</v>
      </c>
      <c r="I38" s="15">
        <v>9416075.6099999994</v>
      </c>
      <c r="J38" s="15">
        <v>12519340.33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U38" s="16">
        <f>D38+M38-'[1]связь с ИТОГ ДЕНЬГИ 2024'!F38</f>
        <v>0</v>
      </c>
      <c r="V38" s="29">
        <f>G38+P38-'[1]связь с ИТОГ ДЕНЬГИ 2024'!G38</f>
        <v>0</v>
      </c>
      <c r="W38" s="29">
        <f>J38+S38-'[1]связь с ИТОГ ДЕНЬГИ 2024'!H38</f>
        <v>0</v>
      </c>
    </row>
    <row r="39" spans="1:23" ht="15.6">
      <c r="A39" s="12" t="s">
        <v>40</v>
      </c>
      <c r="B39" s="15">
        <v>38</v>
      </c>
      <c r="C39" s="15">
        <v>952</v>
      </c>
      <c r="D39" s="15">
        <v>990</v>
      </c>
      <c r="E39" s="15">
        <v>366.18181818181819</v>
      </c>
      <c r="F39" s="15">
        <v>9173.818181818182</v>
      </c>
      <c r="G39" s="15">
        <v>9540</v>
      </c>
      <c r="H39" s="15">
        <v>535823.99</v>
      </c>
      <c r="I39" s="15">
        <v>12782871.73</v>
      </c>
      <c r="J39" s="15">
        <v>13318695.720000001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U39" s="16">
        <f>D39+M39-'[1]связь с ИТОГ ДЕНЬГИ 2024'!F39</f>
        <v>0</v>
      </c>
      <c r="V39" s="29">
        <f>G39+P39-'[1]связь с ИТОГ ДЕНЬГИ 2024'!G39</f>
        <v>0</v>
      </c>
      <c r="W39" s="29">
        <f>J39+S39-'[1]связь с ИТОГ ДЕНЬГИ 2024'!H39</f>
        <v>0</v>
      </c>
    </row>
    <row r="40" spans="1:23" ht="15.6">
      <c r="A40" s="12" t="s">
        <v>41</v>
      </c>
      <c r="B40" s="15">
        <v>265</v>
      </c>
      <c r="C40" s="15">
        <v>155</v>
      </c>
      <c r="D40" s="15">
        <v>420</v>
      </c>
      <c r="E40" s="15">
        <v>2265.1190476190477</v>
      </c>
      <c r="F40" s="15">
        <v>1324.8809523809523</v>
      </c>
      <c r="G40" s="15">
        <v>3590</v>
      </c>
      <c r="H40" s="15">
        <v>3454114.39</v>
      </c>
      <c r="I40" s="15">
        <v>1841504.17</v>
      </c>
      <c r="J40" s="15">
        <v>5295618.5600000005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U40" s="16">
        <f>D40+M40-'[1]связь с ИТОГ ДЕНЬГИ 2024'!F40</f>
        <v>0</v>
      </c>
      <c r="V40" s="29">
        <f>G40+P40-'[1]связь с ИТОГ ДЕНЬГИ 2024'!G40</f>
        <v>0</v>
      </c>
      <c r="W40" s="29">
        <f>J40+S40-'[1]связь с ИТОГ ДЕНЬГИ 2024'!H40</f>
        <v>0</v>
      </c>
    </row>
    <row r="41" spans="1:23" ht="15.6">
      <c r="A41" s="12" t="s">
        <v>42</v>
      </c>
      <c r="B41" s="15">
        <v>202</v>
      </c>
      <c r="C41" s="15">
        <v>138</v>
      </c>
      <c r="D41" s="15">
        <v>340</v>
      </c>
      <c r="E41" s="15">
        <v>1812.0588235294117</v>
      </c>
      <c r="F41" s="15">
        <v>1237.9411764705883</v>
      </c>
      <c r="G41" s="15">
        <v>3050</v>
      </c>
      <c r="H41" s="15">
        <v>2286188.7599999998</v>
      </c>
      <c r="I41" s="15">
        <v>1482822.33</v>
      </c>
      <c r="J41" s="15">
        <v>3769011.09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U41" s="16">
        <f>D41+M41-'[1]связь с ИТОГ ДЕНЬГИ 2024'!F41</f>
        <v>0</v>
      </c>
      <c r="V41" s="29">
        <f>G41+P41-'[1]связь с ИТОГ ДЕНЬГИ 2024'!G41</f>
        <v>0</v>
      </c>
      <c r="W41" s="29">
        <f>J41+S41-'[1]связь с ИТОГ ДЕНЬГИ 2024'!H41</f>
        <v>0</v>
      </c>
    </row>
    <row r="42" spans="1:23" ht="15.6">
      <c r="A42" s="12" t="s">
        <v>43</v>
      </c>
      <c r="B42" s="15">
        <v>5</v>
      </c>
      <c r="C42" s="15">
        <v>515</v>
      </c>
      <c r="D42" s="15">
        <v>520</v>
      </c>
      <c r="E42" s="15">
        <v>44.03846153846154</v>
      </c>
      <c r="F42" s="15">
        <v>4535.961538461539</v>
      </c>
      <c r="G42" s="15">
        <v>4580.0000000000009</v>
      </c>
      <c r="H42" s="15">
        <v>62774.83</v>
      </c>
      <c r="I42" s="15">
        <v>6505322.9900000002</v>
      </c>
      <c r="J42" s="15">
        <v>6568097.8200000003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U42" s="16">
        <f>D42+M42-'[1]связь с ИТОГ ДЕНЬГИ 2024'!F42</f>
        <v>0</v>
      </c>
      <c r="V42" s="29">
        <f>G42+P42-'[1]связь с ИТОГ ДЕНЬГИ 2024'!G42</f>
        <v>0</v>
      </c>
      <c r="W42" s="29">
        <f>J42+S42-'[1]связь с ИТОГ ДЕНЬГИ 2024'!H42</f>
        <v>0</v>
      </c>
    </row>
    <row r="43" spans="1:23" ht="15.6">
      <c r="A43" s="12" t="s">
        <v>44</v>
      </c>
      <c r="B43" s="15">
        <v>25</v>
      </c>
      <c r="C43" s="15">
        <v>940</v>
      </c>
      <c r="D43" s="15">
        <v>965</v>
      </c>
      <c r="E43" s="15">
        <v>233.67875647668393</v>
      </c>
      <c r="F43" s="15">
        <v>8786.3212435233163</v>
      </c>
      <c r="G43" s="15">
        <v>9020</v>
      </c>
      <c r="H43" s="15">
        <v>284438.8</v>
      </c>
      <c r="I43" s="15">
        <v>11594667.6</v>
      </c>
      <c r="J43" s="15">
        <v>11879106.4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U43" s="16">
        <f>D43+M43-'[1]связь с ИТОГ ДЕНЬГИ 2024'!F43</f>
        <v>0</v>
      </c>
      <c r="V43" s="29">
        <f>G43+P43-'[1]связь с ИТОГ ДЕНЬГИ 2024'!G43</f>
        <v>0</v>
      </c>
      <c r="W43" s="29">
        <f>J43+S43-'[1]связь с ИТОГ ДЕНЬГИ 2024'!H43</f>
        <v>0</v>
      </c>
    </row>
    <row r="44" spans="1:23" ht="15.6">
      <c r="A44" s="12" t="s">
        <v>45</v>
      </c>
      <c r="B44" s="15">
        <v>1</v>
      </c>
      <c r="C44" s="15">
        <v>39</v>
      </c>
      <c r="D44" s="15">
        <v>40</v>
      </c>
      <c r="E44" s="15">
        <v>10</v>
      </c>
      <c r="F44" s="15">
        <v>390</v>
      </c>
      <c r="G44" s="15">
        <v>400</v>
      </c>
      <c r="H44" s="15">
        <v>13358.09</v>
      </c>
      <c r="I44" s="15">
        <v>616141.73</v>
      </c>
      <c r="J44" s="15">
        <v>629499.81999999995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U44" s="16">
        <f>D44+M44-'[1]связь с ИТОГ ДЕНЬГИ 2024'!F44</f>
        <v>0</v>
      </c>
      <c r="V44" s="29">
        <f>G44+P44-'[1]связь с ИТОГ ДЕНЬГИ 2024'!G44</f>
        <v>0</v>
      </c>
      <c r="W44" s="29">
        <f>J44+S44-'[1]связь с ИТОГ ДЕНЬГИ 2024'!H44</f>
        <v>0</v>
      </c>
    </row>
    <row r="45" spans="1:23" ht="15.6">
      <c r="A45" s="12" t="s">
        <v>46</v>
      </c>
      <c r="B45" s="15">
        <v>15</v>
      </c>
      <c r="C45" s="15">
        <v>595</v>
      </c>
      <c r="D45" s="15">
        <v>610</v>
      </c>
      <c r="E45" s="15">
        <v>127.86885245901641</v>
      </c>
      <c r="F45" s="15">
        <v>5072.1311475409839</v>
      </c>
      <c r="G45" s="15">
        <v>5200</v>
      </c>
      <c r="H45" s="15">
        <v>207845.44</v>
      </c>
      <c r="I45" s="15">
        <v>8069562.2800000003</v>
      </c>
      <c r="J45" s="15">
        <v>8277407.7200000007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U45" s="16">
        <f>D45+M45-'[1]связь с ИТОГ ДЕНЬГИ 2024'!F45</f>
        <v>0</v>
      </c>
      <c r="V45" s="29">
        <f>G45+P45-'[1]связь с ИТОГ ДЕНЬГИ 2024'!G45</f>
        <v>0</v>
      </c>
      <c r="W45" s="29">
        <f>J45+S45-'[1]связь с ИТОГ ДЕНЬГИ 2024'!H45</f>
        <v>0</v>
      </c>
    </row>
    <row r="46" spans="1:23" ht="15.6">
      <c r="A46" s="12" t="s">
        <v>47</v>
      </c>
      <c r="B46" s="15">
        <v>108</v>
      </c>
      <c r="C46" s="15">
        <v>42</v>
      </c>
      <c r="D46" s="15">
        <v>150</v>
      </c>
      <c r="E46" s="15">
        <v>1080</v>
      </c>
      <c r="F46" s="15">
        <v>420</v>
      </c>
      <c r="G46" s="15">
        <v>1500</v>
      </c>
      <c r="H46" s="15">
        <v>1562486.39</v>
      </c>
      <c r="I46" s="15">
        <v>612877.27</v>
      </c>
      <c r="J46" s="15">
        <v>2175363.66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U46" s="16">
        <f>D46+M46-'[1]связь с ИТОГ ДЕНЬГИ 2024'!F46</f>
        <v>0</v>
      </c>
      <c r="V46" s="29">
        <f>G46+P46-'[1]связь с ИТОГ ДЕНЬГИ 2024'!G46</f>
        <v>0</v>
      </c>
      <c r="W46" s="29">
        <f>J46+S46-'[1]связь с ИТОГ ДЕНЬГИ 2024'!H46</f>
        <v>0</v>
      </c>
    </row>
    <row r="47" spans="1:23" ht="15.6">
      <c r="A47" s="12" t="s">
        <v>48</v>
      </c>
      <c r="B47" s="15">
        <v>1</v>
      </c>
      <c r="C47" s="15">
        <v>254</v>
      </c>
      <c r="D47" s="15">
        <v>255</v>
      </c>
      <c r="E47" s="15">
        <v>9.5686274509803919</v>
      </c>
      <c r="F47" s="15">
        <v>2430.4313725490197</v>
      </c>
      <c r="G47" s="15">
        <v>2440</v>
      </c>
      <c r="H47" s="15">
        <v>21981.42</v>
      </c>
      <c r="I47" s="15">
        <v>3705817.09</v>
      </c>
      <c r="J47" s="15">
        <v>3727798.51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U47" s="16">
        <f>D47+M47-'[1]связь с ИТОГ ДЕНЬГИ 2024'!F47</f>
        <v>0</v>
      </c>
      <c r="V47" s="29">
        <f>G47+P47-'[1]связь с ИТОГ ДЕНЬГИ 2024'!G47</f>
        <v>0</v>
      </c>
      <c r="W47" s="29">
        <f>J47+S47-'[1]связь с ИТОГ ДЕНЬГИ 2024'!H47</f>
        <v>0</v>
      </c>
    </row>
    <row r="48" spans="1:23" ht="15.6">
      <c r="A48" s="12" t="s">
        <v>49</v>
      </c>
      <c r="B48" s="15">
        <v>344</v>
      </c>
      <c r="C48" s="15">
        <v>246</v>
      </c>
      <c r="D48" s="15">
        <v>590</v>
      </c>
      <c r="E48" s="15">
        <v>2993.9661016949149</v>
      </c>
      <c r="F48" s="15">
        <v>2141.0338983050847</v>
      </c>
      <c r="G48" s="15">
        <v>5135</v>
      </c>
      <c r="H48" s="15">
        <v>4065460.45</v>
      </c>
      <c r="I48" s="15">
        <v>2750083.85</v>
      </c>
      <c r="J48" s="15">
        <v>6815544.3000000007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U48" s="16">
        <f>D48+M48-'[1]связь с ИТОГ ДЕНЬГИ 2024'!F48</f>
        <v>0</v>
      </c>
      <c r="V48" s="29">
        <f>G48+P48-'[1]связь с ИТОГ ДЕНЬГИ 2024'!G48</f>
        <v>0</v>
      </c>
      <c r="W48" s="29">
        <f>J48+S48-'[1]связь с ИТОГ ДЕНЬГИ 2024'!H48</f>
        <v>0</v>
      </c>
    </row>
    <row r="49" spans="1:23" ht="15.6">
      <c r="A49" s="12" t="s">
        <v>50</v>
      </c>
      <c r="B49" s="15">
        <v>405</v>
      </c>
      <c r="C49" s="15">
        <v>1777</v>
      </c>
      <c r="D49" s="15">
        <v>2182</v>
      </c>
      <c r="E49" s="15">
        <v>3569.2713107241066</v>
      </c>
      <c r="F49" s="15">
        <v>15660.728689275895</v>
      </c>
      <c r="G49" s="15">
        <v>19230</v>
      </c>
      <c r="H49" s="15">
        <v>4720684.63</v>
      </c>
      <c r="I49" s="15">
        <v>20818987.969999999</v>
      </c>
      <c r="J49" s="15">
        <v>25539672.599999998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U49" s="16">
        <f>D49+M49-'[1]связь с ИТОГ ДЕНЬГИ 2024'!F49</f>
        <v>0</v>
      </c>
      <c r="V49" s="29">
        <f>G49+P49-'[1]связь с ИТОГ ДЕНЬГИ 2024'!G49</f>
        <v>0</v>
      </c>
      <c r="W49" s="29">
        <f>J49+S49-'[1]связь с ИТОГ ДЕНЬГИ 2024'!H49</f>
        <v>0</v>
      </c>
    </row>
    <row r="50" spans="1:23" ht="15.6">
      <c r="A50" s="12" t="s">
        <v>51</v>
      </c>
      <c r="B50" s="15">
        <v>122</v>
      </c>
      <c r="C50" s="15">
        <v>288</v>
      </c>
      <c r="D50" s="15">
        <v>410</v>
      </c>
      <c r="E50" s="15">
        <v>1112.8780487804877</v>
      </c>
      <c r="F50" s="15">
        <v>2627.1219512195121</v>
      </c>
      <c r="G50" s="15">
        <v>3740</v>
      </c>
      <c r="H50" s="15">
        <v>1216652.02</v>
      </c>
      <c r="I50" s="15">
        <v>2764068.36</v>
      </c>
      <c r="J50" s="15">
        <v>3980720.38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U50" s="16">
        <f>D50+M50-'[1]связь с ИТОГ ДЕНЬГИ 2024'!F50</f>
        <v>0</v>
      </c>
      <c r="V50" s="29">
        <f>G50+P50-'[1]связь с ИТОГ ДЕНЬГИ 2024'!G50</f>
        <v>0</v>
      </c>
      <c r="W50" s="29">
        <f>J50+S50-'[1]связь с ИТОГ ДЕНЬГИ 2024'!H50</f>
        <v>0</v>
      </c>
    </row>
    <row r="51" spans="1:23" ht="15.6">
      <c r="A51" s="12" t="s">
        <v>52</v>
      </c>
      <c r="B51" s="15">
        <v>288</v>
      </c>
      <c r="C51" s="15">
        <v>2562</v>
      </c>
      <c r="D51" s="15">
        <v>2850</v>
      </c>
      <c r="E51" s="15">
        <v>2500.0421052631577</v>
      </c>
      <c r="F51" s="15">
        <v>22239.957894736839</v>
      </c>
      <c r="G51" s="15">
        <v>24739.999999999996</v>
      </c>
      <c r="H51" s="15">
        <v>3456614.36</v>
      </c>
      <c r="I51" s="15">
        <v>31997538.98</v>
      </c>
      <c r="J51" s="15">
        <v>35454153.340000004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U51" s="16">
        <f>D51+M51-'[1]связь с ИТОГ ДЕНЬГИ 2024'!F51</f>
        <v>0</v>
      </c>
      <c r="V51" s="29">
        <f>G51+P51-'[1]связь с ИТОГ ДЕНЬГИ 2024'!G51</f>
        <v>0</v>
      </c>
      <c r="W51" s="29">
        <f>J51+S51-'[1]связь с ИТОГ ДЕНЬГИ 2024'!H51</f>
        <v>0</v>
      </c>
    </row>
    <row r="52" spans="1:23" ht="15.6">
      <c r="A52" s="12" t="s">
        <v>53</v>
      </c>
      <c r="B52" s="15">
        <v>251</v>
      </c>
      <c r="C52" s="15">
        <v>659</v>
      </c>
      <c r="D52" s="15">
        <v>910</v>
      </c>
      <c r="E52" s="15">
        <v>2300.3736263736264</v>
      </c>
      <c r="F52" s="15">
        <v>6039.6263736263736</v>
      </c>
      <c r="G52" s="15">
        <v>8340</v>
      </c>
      <c r="H52" s="15">
        <v>3156941.15</v>
      </c>
      <c r="I52" s="15">
        <v>8094745.2300000004</v>
      </c>
      <c r="J52" s="15">
        <v>11251686.380000001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U52" s="16">
        <f>D52+M52-'[1]связь с ИТОГ ДЕНЬГИ 2024'!F52</f>
        <v>0</v>
      </c>
      <c r="V52" s="29">
        <f>G52+P52-'[1]связь с ИТОГ ДЕНЬГИ 2024'!G52</f>
        <v>0</v>
      </c>
      <c r="W52" s="29">
        <f>J52+S52-'[1]связь с ИТОГ ДЕНЬГИ 2024'!H52</f>
        <v>0</v>
      </c>
    </row>
    <row r="53" spans="1:23" ht="15.6">
      <c r="A53" s="12" t="s">
        <v>54</v>
      </c>
      <c r="B53" s="15">
        <v>32</v>
      </c>
      <c r="C53" s="15">
        <v>416</v>
      </c>
      <c r="D53" s="15">
        <v>448</v>
      </c>
      <c r="E53" s="15">
        <v>297.28571428571428</v>
      </c>
      <c r="F53" s="15">
        <v>3864.7142857142858</v>
      </c>
      <c r="G53" s="15">
        <v>4162</v>
      </c>
      <c r="H53" s="15">
        <v>452186.67</v>
      </c>
      <c r="I53" s="15">
        <v>5637517.9800000004</v>
      </c>
      <c r="J53" s="15">
        <v>6089704.6500000004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U53" s="16">
        <f>D53+M53-'[1]связь с ИТОГ ДЕНЬГИ 2024'!F53</f>
        <v>0</v>
      </c>
      <c r="V53" s="29">
        <f>G53+P53-'[1]связь с ИТОГ ДЕНЬГИ 2024'!G53</f>
        <v>0</v>
      </c>
      <c r="W53" s="29">
        <f>J53+S53-'[1]связь с ИТОГ ДЕНЬГИ 2024'!H53</f>
        <v>0</v>
      </c>
    </row>
    <row r="54" spans="1:23" ht="15.6">
      <c r="A54" s="12" t="s">
        <v>55</v>
      </c>
      <c r="B54" s="15">
        <v>468</v>
      </c>
      <c r="C54" s="15">
        <v>222</v>
      </c>
      <c r="D54" s="15">
        <v>690</v>
      </c>
      <c r="E54" s="15">
        <v>4232.347826086956</v>
      </c>
      <c r="F54" s="15">
        <v>2007.6521739130433</v>
      </c>
      <c r="G54" s="15">
        <v>6239.9999999999991</v>
      </c>
      <c r="H54" s="15">
        <v>6228565.5199999996</v>
      </c>
      <c r="I54" s="15">
        <v>2571315.14</v>
      </c>
      <c r="J54" s="15">
        <v>8799880.6600000001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U54" s="16">
        <f>D54+M54-'[1]связь с ИТОГ ДЕНЬГИ 2024'!F54</f>
        <v>0</v>
      </c>
      <c r="V54" s="29">
        <f>G54+P54-'[1]связь с ИТОГ ДЕНЬГИ 2024'!G54</f>
        <v>0</v>
      </c>
      <c r="W54" s="29">
        <f>J54+S54-'[1]связь с ИТОГ ДЕНЬГИ 2024'!H54</f>
        <v>0</v>
      </c>
    </row>
    <row r="55" spans="1:23" ht="15.6">
      <c r="A55" s="12" t="s">
        <v>56</v>
      </c>
      <c r="B55" s="15">
        <v>683</v>
      </c>
      <c r="C55" s="15">
        <v>1034</v>
      </c>
      <c r="D55" s="15">
        <v>1717</v>
      </c>
      <c r="E55" s="15">
        <v>6421.4729178800226</v>
      </c>
      <c r="F55" s="15">
        <v>9721.5270821199756</v>
      </c>
      <c r="G55" s="15">
        <v>16142.999999999998</v>
      </c>
      <c r="H55" s="15">
        <v>9096234.3100000005</v>
      </c>
      <c r="I55" s="15">
        <v>13813014.970000001</v>
      </c>
      <c r="J55" s="15">
        <v>22909249.280000001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U55" s="16">
        <f>D55+M55-'[1]связь с ИТОГ ДЕНЬГИ 2024'!F55</f>
        <v>0</v>
      </c>
      <c r="V55" s="29">
        <f>G55+P55-'[1]связь с ИТОГ ДЕНЬГИ 2024'!G55</f>
        <v>0</v>
      </c>
      <c r="W55" s="29">
        <f>J55+S55-'[1]связь с ИТОГ ДЕНЬГИ 2024'!H55</f>
        <v>0</v>
      </c>
    </row>
    <row r="56" spans="1:23" ht="15.6">
      <c r="A56" s="12" t="s">
        <v>57</v>
      </c>
      <c r="B56" s="15">
        <v>85</v>
      </c>
      <c r="C56" s="15">
        <v>715</v>
      </c>
      <c r="D56" s="15">
        <v>800</v>
      </c>
      <c r="E56" s="15">
        <v>792.09375</v>
      </c>
      <c r="F56" s="15">
        <v>6662.90625</v>
      </c>
      <c r="G56" s="15">
        <v>7455</v>
      </c>
      <c r="H56" s="15">
        <v>1153210.74</v>
      </c>
      <c r="I56" s="15">
        <v>9294433.8699999992</v>
      </c>
      <c r="J56" s="15">
        <v>10447644.609999999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U56" s="16">
        <f>D56+M56-'[1]связь с ИТОГ ДЕНЬГИ 2024'!F56</f>
        <v>0</v>
      </c>
      <c r="V56" s="29">
        <f>G56+P56-'[1]связь с ИТОГ ДЕНЬГИ 2024'!G56</f>
        <v>0</v>
      </c>
      <c r="W56" s="29">
        <f>J56+S56-'[1]связь с ИТОГ ДЕНЬГИ 2024'!H56</f>
        <v>0</v>
      </c>
    </row>
    <row r="57" spans="1:23" ht="15.6">
      <c r="A57" s="12" t="s">
        <v>58</v>
      </c>
      <c r="B57" s="15">
        <v>312</v>
      </c>
      <c r="C57" s="15">
        <v>203</v>
      </c>
      <c r="D57" s="15">
        <v>515</v>
      </c>
      <c r="E57" s="15">
        <v>2803.1533980582522</v>
      </c>
      <c r="F57" s="15">
        <v>1823.8466019417474</v>
      </c>
      <c r="G57" s="15">
        <v>4627</v>
      </c>
      <c r="H57" s="15">
        <v>3963240.67</v>
      </c>
      <c r="I57" s="15">
        <v>2403242.9</v>
      </c>
      <c r="J57" s="15">
        <v>6366483.5700000003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U57" s="16">
        <f>D57+M57-'[1]связь с ИТОГ ДЕНЬГИ 2024'!F57</f>
        <v>0</v>
      </c>
      <c r="V57" s="29">
        <f>G57+P57-'[1]связь с ИТОГ ДЕНЬГИ 2024'!G57</f>
        <v>0</v>
      </c>
      <c r="W57" s="29">
        <f>J57+S57-'[1]связь с ИТОГ ДЕНЬГИ 2024'!H57</f>
        <v>0</v>
      </c>
    </row>
    <row r="58" spans="1:23" ht="15.6">
      <c r="A58" s="12" t="s">
        <v>59</v>
      </c>
      <c r="B58" s="15">
        <v>114</v>
      </c>
      <c r="C58" s="15">
        <v>111</v>
      </c>
      <c r="D58" s="15">
        <v>225</v>
      </c>
      <c r="E58" s="15">
        <v>1104.5333333333333</v>
      </c>
      <c r="F58" s="15">
        <v>1075.4666666666667</v>
      </c>
      <c r="G58" s="15">
        <v>2180</v>
      </c>
      <c r="H58" s="15">
        <v>1387750.91</v>
      </c>
      <c r="I58" s="15">
        <v>1373530.41</v>
      </c>
      <c r="J58" s="15">
        <v>2761281.32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U58" s="16">
        <f>D58+M58-'[1]связь с ИТОГ ДЕНЬГИ 2024'!F58</f>
        <v>0</v>
      </c>
      <c r="V58" s="29">
        <f>G58+P58-'[1]связь с ИТОГ ДЕНЬГИ 2024'!G58</f>
        <v>0</v>
      </c>
      <c r="W58" s="29">
        <f>J58+S58-'[1]связь с ИТОГ ДЕНЬГИ 2024'!H58</f>
        <v>0</v>
      </c>
    </row>
    <row r="59" spans="1:23" ht="15.6">
      <c r="A59" s="12" t="s">
        <v>60</v>
      </c>
      <c r="B59" s="15">
        <v>131</v>
      </c>
      <c r="C59" s="15">
        <v>9</v>
      </c>
      <c r="D59" s="15">
        <v>140</v>
      </c>
      <c r="E59" s="15">
        <v>1207.0714285714284</v>
      </c>
      <c r="F59" s="15">
        <v>82.928571428571416</v>
      </c>
      <c r="G59" s="15">
        <v>1289.9999999999998</v>
      </c>
      <c r="H59" s="15">
        <v>1827203.97</v>
      </c>
      <c r="I59" s="15">
        <v>111776.99</v>
      </c>
      <c r="J59" s="15">
        <v>1938980.96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U59" s="16">
        <f>D59+M59-'[1]связь с ИТОГ ДЕНЬГИ 2024'!F59</f>
        <v>0</v>
      </c>
      <c r="V59" s="29">
        <f>G59+P59-'[1]связь с ИТОГ ДЕНЬГИ 2024'!G59</f>
        <v>0</v>
      </c>
      <c r="W59" s="29">
        <f>J59+S59-'[1]связь с ИТОГ ДЕНЬГИ 2024'!H59</f>
        <v>0</v>
      </c>
    </row>
    <row r="60" spans="1:23" ht="15.6">
      <c r="A60" s="12" t="s">
        <v>61</v>
      </c>
      <c r="B60" s="15">
        <v>11</v>
      </c>
      <c r="C60" s="15">
        <v>69</v>
      </c>
      <c r="D60" s="15">
        <v>80</v>
      </c>
      <c r="E60" s="15">
        <v>104.91249999999999</v>
      </c>
      <c r="F60" s="15">
        <v>658.08749999999998</v>
      </c>
      <c r="G60" s="15">
        <v>763</v>
      </c>
      <c r="H60" s="15">
        <v>79756.67</v>
      </c>
      <c r="I60" s="15">
        <v>522028.13</v>
      </c>
      <c r="J60" s="15">
        <v>601784.80000000005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U60" s="16">
        <f>D60+M60-'[1]связь с ИТОГ ДЕНЬГИ 2024'!F60</f>
        <v>0</v>
      </c>
      <c r="V60" s="29">
        <f>G60+P60-'[1]связь с ИТОГ ДЕНЬГИ 2024'!G60</f>
        <v>0</v>
      </c>
      <c r="W60" s="29">
        <f>J60+S60-'[1]связь с ИТОГ ДЕНЬГИ 2024'!H60</f>
        <v>0</v>
      </c>
    </row>
    <row r="61" spans="1:23" ht="15.6">
      <c r="A61" s="12" t="s">
        <v>62</v>
      </c>
      <c r="B61" s="15">
        <v>106</v>
      </c>
      <c r="C61" s="15">
        <v>64</v>
      </c>
      <c r="D61" s="15">
        <v>170</v>
      </c>
      <c r="E61" s="15">
        <v>1035.0588235294119</v>
      </c>
      <c r="F61" s="15">
        <v>624.94117647058829</v>
      </c>
      <c r="G61" s="15">
        <v>1660.0000000000002</v>
      </c>
      <c r="H61" s="15">
        <v>938080.2</v>
      </c>
      <c r="I61" s="15">
        <v>530879.43999999994</v>
      </c>
      <c r="J61" s="15">
        <v>1468959.64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U61" s="16">
        <f>D61+M61-'[1]связь с ИТОГ ДЕНЬГИ 2024'!F61</f>
        <v>0</v>
      </c>
      <c r="V61" s="29">
        <f>G61+P61-'[1]связь с ИТОГ ДЕНЬГИ 2024'!G61</f>
        <v>0</v>
      </c>
      <c r="W61" s="29">
        <f>J61+S61-'[1]связь с ИТОГ ДЕНЬГИ 2024'!H61</f>
        <v>0</v>
      </c>
    </row>
    <row r="62" spans="1:23">
      <c r="A62" s="17" t="s">
        <v>63</v>
      </c>
      <c r="B62" s="15">
        <v>4237</v>
      </c>
      <c r="C62" s="15">
        <v>12700</v>
      </c>
      <c r="D62" s="15">
        <v>16937</v>
      </c>
      <c r="E62" s="15">
        <v>38494.442663141177</v>
      </c>
      <c r="F62" s="15">
        <v>115000.55733685881</v>
      </c>
      <c r="G62" s="15">
        <v>153495</v>
      </c>
      <c r="H62" s="15">
        <v>53274859.100000001</v>
      </c>
      <c r="I62" s="15">
        <v>159310827.02000004</v>
      </c>
      <c r="J62" s="15">
        <v>212585686.11999997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U62" s="16">
        <f>D62+M62-'[1]связь с ИТОГ ДЕНЬГИ 2024'!F62</f>
        <v>0</v>
      </c>
      <c r="V62" s="29">
        <f>G62+P62-'[1]связь с ИТОГ ДЕНЬГИ 2024'!G62</f>
        <v>0</v>
      </c>
      <c r="W62" s="29">
        <f>J62+S62-'[1]связь с ИТОГ ДЕНЬГИ 2024'!H62</f>
        <v>0</v>
      </c>
    </row>
    <row r="63" spans="1:23" ht="15.6">
      <c r="A63" s="12" t="s">
        <v>64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U63" s="16">
        <f>D63+M63-'[1]связь с ИТОГ ДЕНЬГИ 2024'!F63</f>
        <v>0</v>
      </c>
      <c r="V63" s="29">
        <f>G63+P63-'[1]связь с ИТОГ ДЕНЬГИ 2024'!G63</f>
        <v>0</v>
      </c>
      <c r="W63" s="29">
        <f>J63+S63-'[1]связь с ИТОГ ДЕНЬГИ 2024'!H63</f>
        <v>0</v>
      </c>
    </row>
    <row r="64" spans="1:23" ht="15.6">
      <c r="A64" s="20" t="s">
        <v>65</v>
      </c>
      <c r="B64" s="15">
        <v>508</v>
      </c>
      <c r="C64" s="15">
        <v>962</v>
      </c>
      <c r="D64" s="15">
        <v>1470</v>
      </c>
      <c r="E64" s="15">
        <v>4810.4489795918371</v>
      </c>
      <c r="F64" s="15">
        <v>9109.5510204081638</v>
      </c>
      <c r="G64" s="15">
        <v>13920</v>
      </c>
      <c r="H64" s="15">
        <v>6729717.3399999999</v>
      </c>
      <c r="I64" s="15">
        <v>12814744</v>
      </c>
      <c r="J64" s="15">
        <v>19544461.34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U64" s="16">
        <f>D64+M64-'[1]связь с ИТОГ ДЕНЬГИ 2024'!F64</f>
        <v>0</v>
      </c>
      <c r="V64" s="29">
        <f>G64+P64-'[1]связь с ИТОГ ДЕНЬГИ 2024'!G64</f>
        <v>0</v>
      </c>
      <c r="W64" s="29">
        <f>J64+S64-'[1]связь с ИТОГ ДЕНЬГИ 2024'!H64</f>
        <v>0</v>
      </c>
    </row>
    <row r="65" spans="1:23" ht="15.6" hidden="1">
      <c r="A65" s="21" t="s">
        <v>66</v>
      </c>
      <c r="B65" s="15">
        <v>0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U65" s="16">
        <f>D65+M65-'[1]связь с ИТОГ ДЕНЬГИ 2024'!F65</f>
        <v>0</v>
      </c>
      <c r="V65" s="29">
        <f>G65+P65-'[1]связь с ИТОГ ДЕНЬГИ 2024'!G65</f>
        <v>0</v>
      </c>
      <c r="W65" s="29">
        <f>J65+S65-'[1]связь с ИТОГ ДЕНЬГИ 2024'!H65</f>
        <v>0</v>
      </c>
    </row>
    <row r="66" spans="1:23" ht="15.6">
      <c r="A66" s="21" t="s">
        <v>67</v>
      </c>
      <c r="B66" s="15">
        <v>62</v>
      </c>
      <c r="C66" s="15">
        <v>1162</v>
      </c>
      <c r="D66" s="15">
        <v>1224</v>
      </c>
      <c r="E66" s="15">
        <v>744</v>
      </c>
      <c r="F66" s="15">
        <v>13944</v>
      </c>
      <c r="G66" s="15">
        <v>14688</v>
      </c>
      <c r="H66" s="15">
        <v>591836.19999999995</v>
      </c>
      <c r="I66" s="15">
        <v>11177633.720000001</v>
      </c>
      <c r="J66" s="15">
        <v>11769469.92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U66" s="16">
        <f>D66+M66-'[1]связь с ИТОГ ДЕНЬГИ 2024'!F66</f>
        <v>0</v>
      </c>
      <c r="V66" s="29">
        <f>G66+P66-'[1]связь с ИТОГ ДЕНЬГИ 2024'!G66</f>
        <v>0</v>
      </c>
      <c r="W66" s="29">
        <f>J66+S66-'[1]связь с ИТОГ ДЕНЬГИ 2024'!H66</f>
        <v>0</v>
      </c>
    </row>
    <row r="67" spans="1:23" ht="15.6">
      <c r="A67" s="21" t="s">
        <v>68</v>
      </c>
      <c r="B67" s="15">
        <v>4</v>
      </c>
      <c r="C67" s="15">
        <v>572</v>
      </c>
      <c r="D67" s="15">
        <v>576</v>
      </c>
      <c r="E67" s="15">
        <v>48</v>
      </c>
      <c r="F67" s="15">
        <v>6864</v>
      </c>
      <c r="G67" s="15">
        <v>6912</v>
      </c>
      <c r="H67" s="15">
        <v>37874.910000000003</v>
      </c>
      <c r="I67" s="15">
        <v>5500699.1699999999</v>
      </c>
      <c r="J67" s="15">
        <v>5538574.0800000001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U67" s="16">
        <f>D67+M67-'[1]связь с ИТОГ ДЕНЬГИ 2024'!F67</f>
        <v>0</v>
      </c>
      <c r="V67" s="29">
        <f>G67+P67-'[1]связь с ИТОГ ДЕНЬГИ 2024'!G67</f>
        <v>0</v>
      </c>
      <c r="W67" s="29">
        <f>J67+S67-'[1]связь с ИТОГ ДЕНЬГИ 2024'!H67</f>
        <v>0</v>
      </c>
    </row>
    <row r="68" spans="1:23" ht="15.6" hidden="1">
      <c r="A68" s="21" t="s">
        <v>69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U68" s="16">
        <f>D68+M68-'[1]связь с ИТОГ ДЕНЬГИ 2024'!F68</f>
        <v>0</v>
      </c>
      <c r="V68" s="29">
        <f>G68+P68-'[1]связь с ИТОГ ДЕНЬГИ 2024'!G68</f>
        <v>0</v>
      </c>
      <c r="W68" s="29">
        <f>J68+S68-'[1]связь с ИТОГ ДЕНЬГИ 2024'!H68</f>
        <v>0</v>
      </c>
    </row>
    <row r="69" spans="1:23" ht="15.6" hidden="1">
      <c r="A69" s="14" t="s">
        <v>70</v>
      </c>
      <c r="B69" s="15">
        <v>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U69" s="16">
        <f>D69+M69-'[1]связь с ИТОГ ДЕНЬГИ 2024'!F69</f>
        <v>0</v>
      </c>
      <c r="V69" s="29">
        <f>G69+P69-'[1]связь с ИТОГ ДЕНЬГИ 2024'!G69</f>
        <v>0</v>
      </c>
      <c r="W69" s="29">
        <f>J69+S69-'[1]связь с ИТОГ ДЕНЬГИ 2024'!H69</f>
        <v>0</v>
      </c>
    </row>
    <row r="70" spans="1:23" ht="15.6" hidden="1">
      <c r="A70" s="14" t="s">
        <v>71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U70" s="16">
        <f>D70+M70-'[1]связь с ИТОГ ДЕНЬГИ 2024'!F70</f>
        <v>0</v>
      </c>
      <c r="V70" s="29">
        <f>G70+P70-'[1]связь с ИТОГ ДЕНЬГИ 2024'!G70</f>
        <v>0</v>
      </c>
      <c r="W70" s="29">
        <f>J70+S70-'[1]связь с ИТОГ ДЕНЬГИ 2024'!H70</f>
        <v>0</v>
      </c>
    </row>
    <row r="71" spans="1:23" ht="15.6" hidden="1">
      <c r="A71" s="14" t="s">
        <v>72</v>
      </c>
      <c r="B71" s="15">
        <v>0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U71" s="16">
        <f>D71+M71-'[1]связь с ИТОГ ДЕНЬГИ 2024'!F71</f>
        <v>0</v>
      </c>
      <c r="V71" s="29">
        <f>G71+P71-'[1]связь с ИТОГ ДЕНЬГИ 2024'!G71</f>
        <v>0</v>
      </c>
      <c r="W71" s="29">
        <f>J71+S71-'[1]связь с ИТОГ ДЕНЬГИ 2024'!H71</f>
        <v>0</v>
      </c>
    </row>
    <row r="72" spans="1:23" ht="15.6">
      <c r="A72" s="21" t="s">
        <v>73</v>
      </c>
      <c r="B72" s="15">
        <v>21</v>
      </c>
      <c r="C72" s="15">
        <v>34</v>
      </c>
      <c r="D72" s="15">
        <v>55</v>
      </c>
      <c r="E72" s="15">
        <v>588</v>
      </c>
      <c r="F72" s="15">
        <v>952</v>
      </c>
      <c r="G72" s="15">
        <v>1540</v>
      </c>
      <c r="H72" s="15">
        <v>2138544.35</v>
      </c>
      <c r="I72" s="15">
        <v>3834971.94</v>
      </c>
      <c r="J72" s="15">
        <v>5973516.29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U72" s="16">
        <f>D72+M72-'[1]связь с ИТОГ ДЕНЬГИ 2024'!F72</f>
        <v>0</v>
      </c>
      <c r="V72" s="29">
        <f>G72+P72-'[1]связь с ИТОГ ДЕНЬГИ 2024'!G72</f>
        <v>0</v>
      </c>
      <c r="W72" s="29">
        <f>J72+S72-'[1]связь с ИТОГ ДЕНЬГИ 2024'!H72</f>
        <v>0</v>
      </c>
    </row>
    <row r="73" spans="1:23" ht="15.6" hidden="1">
      <c r="A73" s="14" t="s">
        <v>74</v>
      </c>
      <c r="B73" s="15">
        <v>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U73" s="16">
        <f>D73+M73-'[1]связь с ИТОГ ДЕНЬГИ 2024'!F73</f>
        <v>0</v>
      </c>
      <c r="V73" s="29">
        <f>G73+P73-'[1]связь с ИТОГ ДЕНЬГИ 2024'!G73</f>
        <v>0</v>
      </c>
      <c r="W73" s="29">
        <f>J73+S73-'[1]связь с ИТОГ ДЕНЬГИ 2024'!H73</f>
        <v>0</v>
      </c>
    </row>
    <row r="74" spans="1:23" ht="15.6" hidden="1">
      <c r="A74" s="14" t="s">
        <v>75</v>
      </c>
      <c r="B74" s="15">
        <v>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U74" s="16">
        <f>D74+M74-'[1]связь с ИТОГ ДЕНЬГИ 2024'!F74</f>
        <v>0</v>
      </c>
      <c r="V74" s="29">
        <f>G74+P74-'[1]связь с ИТОГ ДЕНЬГИ 2024'!G74</f>
        <v>0</v>
      </c>
      <c r="W74" s="29">
        <f>J74+S74-'[1]связь с ИТОГ ДЕНЬГИ 2024'!H74</f>
        <v>0</v>
      </c>
    </row>
    <row r="75" spans="1:23" ht="15.6">
      <c r="A75" s="14" t="s">
        <v>76</v>
      </c>
      <c r="B75" s="15">
        <v>63</v>
      </c>
      <c r="C75" s="15">
        <v>77</v>
      </c>
      <c r="D75" s="15">
        <v>140</v>
      </c>
      <c r="E75" s="15">
        <v>1764</v>
      </c>
      <c r="F75" s="15">
        <v>2156</v>
      </c>
      <c r="G75" s="15">
        <v>3920</v>
      </c>
      <c r="H75" s="15">
        <v>7094132.2599999998</v>
      </c>
      <c r="I75" s="15">
        <v>8413387.9000000004</v>
      </c>
      <c r="J75" s="15">
        <v>15507520.16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U75" s="16">
        <f>D75+M75-'[1]связь с ИТОГ ДЕНЬГИ 2024'!F75</f>
        <v>0</v>
      </c>
      <c r="V75" s="29">
        <f>G75+P75-'[1]связь с ИТОГ ДЕНЬГИ 2024'!G75</f>
        <v>0</v>
      </c>
      <c r="W75" s="29">
        <f>J75+S75-'[1]связь с ИТОГ ДЕНЬГИ 2024'!H75</f>
        <v>0</v>
      </c>
    </row>
    <row r="76" spans="1:23" ht="15.6" hidden="1">
      <c r="A76" s="14" t="s">
        <v>77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U76" s="16">
        <f>D76+M76-'[1]связь с ИТОГ ДЕНЬГИ 2024'!F76</f>
        <v>0</v>
      </c>
      <c r="V76" s="29">
        <f>G76+P76-'[1]связь с ИТОГ ДЕНЬГИ 2024'!G76</f>
        <v>0</v>
      </c>
      <c r="W76" s="29">
        <f>J76+S76-'[1]связь с ИТОГ ДЕНЬГИ 2024'!H76</f>
        <v>0</v>
      </c>
    </row>
    <row r="77" spans="1:23" ht="15.6">
      <c r="A77" s="14" t="s">
        <v>78</v>
      </c>
      <c r="B77" s="15">
        <v>541</v>
      </c>
      <c r="C77" s="15">
        <v>899</v>
      </c>
      <c r="D77" s="15">
        <v>1440</v>
      </c>
      <c r="E77" s="15">
        <v>6492</v>
      </c>
      <c r="F77" s="15">
        <v>10788</v>
      </c>
      <c r="G77" s="15">
        <v>17280</v>
      </c>
      <c r="H77" s="15">
        <v>5201768.9000000004</v>
      </c>
      <c r="I77" s="15">
        <v>8644666.3000000007</v>
      </c>
      <c r="J77" s="15">
        <v>13846435.200000001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U77" s="16">
        <f>D77+M77-'[1]связь с ИТОГ ДЕНЬГИ 2024'!F77</f>
        <v>0</v>
      </c>
      <c r="V77" s="29">
        <f>G77+P77-'[1]связь с ИТОГ ДЕНЬГИ 2024'!G77</f>
        <v>0</v>
      </c>
      <c r="W77" s="29">
        <f>J77+S77-'[1]связь с ИТОГ ДЕНЬГИ 2024'!H77</f>
        <v>0</v>
      </c>
    </row>
    <row r="78" spans="1:23" ht="15.6" hidden="1">
      <c r="A78" s="14" t="s">
        <v>79</v>
      </c>
      <c r="B78" s="15"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U78" s="16">
        <f>D78+M78-'[1]связь с ИТОГ ДЕНЬГИ 2024'!F78</f>
        <v>0</v>
      </c>
      <c r="V78" s="29">
        <f>G78+P78-'[1]связь с ИТОГ ДЕНЬГИ 2024'!G78</f>
        <v>0</v>
      </c>
      <c r="W78" s="29">
        <f>J78+S78-'[1]связь с ИТОГ ДЕНЬГИ 2024'!H78</f>
        <v>0</v>
      </c>
    </row>
    <row r="79" spans="1:23" ht="15.6" hidden="1">
      <c r="A79" s="14" t="s">
        <v>80</v>
      </c>
      <c r="B79" s="15">
        <v>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U79" s="16">
        <f>D79+M79-'[1]связь с ИТОГ ДЕНЬГИ 2024'!F79</f>
        <v>0</v>
      </c>
      <c r="V79" s="29">
        <f>G79+P79-'[1]связь с ИТОГ ДЕНЬГИ 2024'!G79</f>
        <v>0</v>
      </c>
      <c r="W79" s="29">
        <f>J79+S79-'[1]связь с ИТОГ ДЕНЬГИ 2024'!H79</f>
        <v>0</v>
      </c>
    </row>
    <row r="80" spans="1:23" ht="15.6" hidden="1">
      <c r="A80" s="22" t="s">
        <v>81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U80" s="16">
        <f>D80+M80-'[1]связь с ИТОГ ДЕНЬГИ 2024'!F80</f>
        <v>0</v>
      </c>
      <c r="V80" s="29">
        <f>G80+P80-'[1]связь с ИТОГ ДЕНЬГИ 2024'!G80</f>
        <v>0</v>
      </c>
      <c r="W80" s="29">
        <f>J80+S80-'[1]связь с ИТОГ ДЕНЬГИ 2024'!H80</f>
        <v>0</v>
      </c>
    </row>
    <row r="81" spans="1:23" ht="15.6" hidden="1">
      <c r="A81" s="22" t="s">
        <v>82</v>
      </c>
      <c r="B81" s="15">
        <v>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U81" s="16">
        <f>D81+M81-'[1]связь с ИТОГ ДЕНЬГИ 2024'!F81</f>
        <v>0</v>
      </c>
      <c r="V81" s="29">
        <f>G81+P81-'[1]связь с ИТОГ ДЕНЬГИ 2024'!G81</f>
        <v>0</v>
      </c>
      <c r="W81" s="29">
        <f>J81+S81-'[1]связь с ИТОГ ДЕНЬГИ 2024'!H81</f>
        <v>0</v>
      </c>
    </row>
    <row r="82" spans="1:23" ht="15.6" hidden="1">
      <c r="A82" s="22" t="s">
        <v>83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U82" s="16">
        <f>D82+M82-'[1]связь с ИТОГ ДЕНЬГИ 2024'!F82</f>
        <v>0</v>
      </c>
      <c r="V82" s="29">
        <f>G82+P82-'[1]связь с ИТОГ ДЕНЬГИ 2024'!G82</f>
        <v>0</v>
      </c>
      <c r="W82" s="29">
        <f>J82+S82-'[1]связь с ИТОГ ДЕНЬГИ 2024'!H82</f>
        <v>0</v>
      </c>
    </row>
    <row r="83" spans="1:23" ht="15.6" hidden="1">
      <c r="A83" s="23" t="s">
        <v>84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U83" s="16">
        <f>D83+M83-'[1]связь с ИТОГ ДЕНЬГИ 2024'!F83</f>
        <v>0</v>
      </c>
      <c r="V83" s="29">
        <f>G83+P83-'[1]связь с ИТОГ ДЕНЬГИ 2024'!G83</f>
        <v>0</v>
      </c>
      <c r="W83" s="29">
        <f>J83+S83-'[1]связь с ИТОГ ДЕНЬГИ 2024'!H83</f>
        <v>0</v>
      </c>
    </row>
    <row r="84" spans="1:23" ht="15.6" hidden="1">
      <c r="A84" s="23" t="s">
        <v>85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U84" s="16">
        <f>D84+M84-'[1]связь с ИТОГ ДЕНЬГИ 2024'!F84</f>
        <v>0</v>
      </c>
      <c r="V84" s="29">
        <f>G84+P84-'[1]связь с ИТОГ ДЕНЬГИ 2024'!G84</f>
        <v>0</v>
      </c>
      <c r="W84" s="29">
        <f>J84+S84-'[1]связь с ИТОГ ДЕНЬГИ 2024'!H84</f>
        <v>0</v>
      </c>
    </row>
    <row r="85" spans="1:23" ht="15.6" hidden="1">
      <c r="A85" s="23" t="s">
        <v>86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U85" s="16">
        <f>D85+M85-'[1]связь с ИТОГ ДЕНЬГИ 2024'!F85</f>
        <v>0</v>
      </c>
      <c r="V85" s="29">
        <f>G85+P85-'[1]связь с ИТОГ ДЕНЬГИ 2024'!G85</f>
        <v>0</v>
      </c>
      <c r="W85" s="29">
        <f>J85+S85-'[1]связь с ИТОГ ДЕНЬГИ 2024'!H85</f>
        <v>0</v>
      </c>
    </row>
    <row r="86" spans="1:23" ht="15.6" hidden="1">
      <c r="A86" s="23" t="s">
        <v>87</v>
      </c>
      <c r="B86" s="15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U86" s="16">
        <f>D86+M86-'[1]связь с ИТОГ ДЕНЬГИ 2024'!F86</f>
        <v>0</v>
      </c>
      <c r="V86" s="29">
        <f>G86+P86-'[1]связь с ИТОГ ДЕНЬГИ 2024'!G86</f>
        <v>0</v>
      </c>
      <c r="W86" s="29">
        <f>J86+S86-'[1]связь с ИТОГ ДЕНЬГИ 2024'!H86</f>
        <v>0</v>
      </c>
    </row>
    <row r="87" spans="1:23" ht="15.6" hidden="1">
      <c r="A87" s="23" t="s">
        <v>88</v>
      </c>
      <c r="B87" s="15">
        <v>0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U87" s="16">
        <f>D87+M87-'[1]связь с ИТОГ ДЕНЬГИ 2024'!F87</f>
        <v>0</v>
      </c>
      <c r="V87" s="29">
        <f>G87+P87-'[1]связь с ИТОГ ДЕНЬГИ 2024'!G87</f>
        <v>0</v>
      </c>
      <c r="W87" s="29">
        <f>J87+S87-'[1]связь с ИТОГ ДЕНЬГИ 2024'!H87</f>
        <v>0</v>
      </c>
    </row>
    <row r="88" spans="1:23" ht="15.6" hidden="1">
      <c r="A88" s="23" t="s">
        <v>89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U88" s="16">
        <f>D88+M88-'[1]связь с ИТОГ ДЕНЬГИ 2024'!F88</f>
        <v>0</v>
      </c>
      <c r="V88" s="29">
        <f>G88+P88-'[1]связь с ИТОГ ДЕНЬГИ 2024'!G88</f>
        <v>0</v>
      </c>
      <c r="W88" s="29">
        <f>J88+S88-'[1]связь с ИТОГ ДЕНЬГИ 2024'!H88</f>
        <v>0</v>
      </c>
    </row>
    <row r="89" spans="1:23" ht="15.6" hidden="1">
      <c r="A89" s="23" t="s">
        <v>90</v>
      </c>
      <c r="B89" s="15">
        <v>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U89" s="16">
        <f>D89+M89-'[1]связь с ИТОГ ДЕНЬГИ 2024'!F89</f>
        <v>0</v>
      </c>
      <c r="V89" s="29">
        <f>G89+P89-'[1]связь с ИТОГ ДЕНЬГИ 2024'!G89</f>
        <v>0</v>
      </c>
      <c r="W89" s="29">
        <f>J89+S89-'[1]связь с ИТОГ ДЕНЬГИ 2024'!H89</f>
        <v>0</v>
      </c>
    </row>
    <row r="90" spans="1:23" ht="15.6" hidden="1">
      <c r="A90" s="23" t="s">
        <v>91</v>
      </c>
      <c r="B90" s="15">
        <v>0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U90" s="16">
        <f>D90+M90-'[1]связь с ИТОГ ДЕНЬГИ 2024'!F90</f>
        <v>0</v>
      </c>
      <c r="V90" s="29">
        <f>G90+P90-'[1]связь с ИТОГ ДЕНЬГИ 2024'!G90</f>
        <v>0</v>
      </c>
      <c r="W90" s="29">
        <f>J90+S90-'[1]связь с ИТОГ ДЕНЬГИ 2024'!H90</f>
        <v>0</v>
      </c>
    </row>
    <row r="91" spans="1:23" ht="15.6" hidden="1">
      <c r="A91" s="23" t="s">
        <v>92</v>
      </c>
      <c r="B91" s="15">
        <v>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U91" s="16">
        <f>D91+M91-'[1]связь с ИТОГ ДЕНЬГИ 2024'!F91</f>
        <v>0</v>
      </c>
      <c r="V91" s="29">
        <f>G91+P91-'[1]связь с ИТОГ ДЕНЬГИ 2024'!G91</f>
        <v>0</v>
      </c>
      <c r="W91" s="29">
        <f>J91+S91-'[1]связь с ИТОГ ДЕНЬГИ 2024'!H91</f>
        <v>0</v>
      </c>
    </row>
    <row r="92" spans="1:23">
      <c r="A92" s="17" t="s">
        <v>93</v>
      </c>
      <c r="B92" s="13">
        <v>1199</v>
      </c>
      <c r="C92" s="13">
        <v>3706</v>
      </c>
      <c r="D92" s="13">
        <v>4905</v>
      </c>
      <c r="E92" s="13">
        <v>14446.448979591838</v>
      </c>
      <c r="F92" s="13">
        <v>43813.551020408166</v>
      </c>
      <c r="G92" s="13">
        <v>58260</v>
      </c>
      <c r="H92" s="13">
        <v>21793873.960000001</v>
      </c>
      <c r="I92" s="13">
        <v>50386103.030000001</v>
      </c>
      <c r="J92" s="13">
        <v>72179976.989999995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U92" s="16">
        <f>D92+M92-'[1]связь с ИТОГ ДЕНЬГИ 2024'!F92</f>
        <v>0</v>
      </c>
      <c r="V92" s="29">
        <f>G92+P92-'[1]связь с ИТОГ ДЕНЬГИ 2024'!G92</f>
        <v>0</v>
      </c>
      <c r="W92" s="29">
        <f>J92+S92-'[1]связь с ИТОГ ДЕНЬГИ 2024'!H92</f>
        <v>0</v>
      </c>
    </row>
    <row r="93" spans="1:23">
      <c r="A93" s="17" t="s">
        <v>94</v>
      </c>
      <c r="B93" s="13">
        <v>16666</v>
      </c>
      <c r="C93" s="13">
        <v>33073</v>
      </c>
      <c r="D93" s="13">
        <v>49739</v>
      </c>
      <c r="E93" s="13">
        <v>133965.84472817442</v>
      </c>
      <c r="F93" s="13">
        <v>274988.35527182557</v>
      </c>
      <c r="G93" s="13">
        <v>408954.2</v>
      </c>
      <c r="H93" s="13">
        <v>477789216.5</v>
      </c>
      <c r="I93" s="13">
        <v>817344048.05000019</v>
      </c>
      <c r="J93" s="13">
        <v>1295133264.55</v>
      </c>
      <c r="K93" s="13">
        <v>584</v>
      </c>
      <c r="L93" s="13">
        <v>930</v>
      </c>
      <c r="M93" s="13">
        <v>1514</v>
      </c>
      <c r="N93" s="13">
        <v>5840</v>
      </c>
      <c r="O93" s="13">
        <v>9300</v>
      </c>
      <c r="P93" s="13">
        <v>15140</v>
      </c>
      <c r="Q93" s="13">
        <v>14775749.91971685</v>
      </c>
      <c r="R93" s="13">
        <v>23603716.191324528</v>
      </c>
      <c r="S93" s="13">
        <v>38379466.111041382</v>
      </c>
      <c r="U93" s="16">
        <f>D93+M93-'[1]связь с ИТОГ ДЕНЬГИ 2024'!F93</f>
        <v>0</v>
      </c>
      <c r="V93" s="29">
        <f>G93+P93-'[1]связь с ИТОГ ДЕНЬГИ 2024'!G93</f>
        <v>0</v>
      </c>
      <c r="W93" s="29">
        <f>J93+S93-'[1]связь с ИТОГ ДЕНЬГИ 2024'!H93</f>
        <v>2.4151802062988281E-4</v>
      </c>
    </row>
    <row r="94" spans="1:23" ht="15.6" hidden="1">
      <c r="A94" s="24"/>
      <c r="D94" s="25">
        <f>'[1]связь с ИТОГ ДЕНЬГИ 2024'!F93</f>
        <v>51253</v>
      </c>
      <c r="J94" s="25">
        <f>'[1]связь с ИТОГ ДЕНЬГИ 2024'!H93</f>
        <v>1333512730.6607997</v>
      </c>
      <c r="M94" s="25">
        <f>'[1]ОБЪЕМЫ ВСЕГО'!R93</f>
        <v>1514</v>
      </c>
      <c r="S94" s="25">
        <f>'[1]ОБЪЕМЫ ВСЕГО'!T93</f>
        <v>38379466.110641375</v>
      </c>
    </row>
    <row r="95" spans="1:23" hidden="1">
      <c r="D95" s="25">
        <f>D94-D93-M93</f>
        <v>0</v>
      </c>
      <c r="J95" s="25">
        <f>J94-J93-S93</f>
        <v>-2.4159252643585205E-4</v>
      </c>
      <c r="M95" s="25">
        <f>M94-M93-AI93</f>
        <v>0</v>
      </c>
      <c r="S95" s="25">
        <f>S94-S93-CG93</f>
        <v>-4.0000677108764648E-4</v>
      </c>
    </row>
    <row r="96" spans="1:23" hidden="1"/>
    <row r="97" hidden="1"/>
  </sheetData>
  <mergeCells count="3">
    <mergeCell ref="A2:A4"/>
    <mergeCell ref="H2:J2"/>
    <mergeCell ref="Q2:S2"/>
  </mergeCells>
  <pageMargins left="0.31496062992125984" right="0.31496062992125984" top="0.94488188976377963" bottom="0.35433070866141736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99"/>
  <sheetViews>
    <sheetView zoomScale="70" zoomScaleNormal="70" workbookViewId="0">
      <selection sqref="A1:J93"/>
    </sheetView>
  </sheetViews>
  <sheetFormatPr defaultColWidth="9.109375" defaultRowHeight="14.4"/>
  <cols>
    <col min="1" max="1" width="79.77734375" style="26" customWidth="1"/>
    <col min="2" max="2" width="18.109375" style="1" customWidth="1"/>
    <col min="3" max="3" width="17.44140625" style="1" customWidth="1"/>
    <col min="4" max="4" width="17.109375" style="1" customWidth="1"/>
    <col min="5" max="5" width="17.88671875" style="1" customWidth="1"/>
    <col min="6" max="6" width="18.33203125" style="1" customWidth="1"/>
    <col min="7" max="7" width="18" style="1" customWidth="1"/>
    <col min="8" max="8" width="19.109375" style="1" customWidth="1"/>
    <col min="9" max="9" width="21.33203125" style="1" customWidth="1"/>
    <col min="10" max="10" width="17.6640625" style="1" customWidth="1"/>
    <col min="11" max="11" width="9.109375" style="3"/>
    <col min="12" max="12" width="0" style="3" hidden="1" customWidth="1"/>
    <col min="13" max="13" width="11.44140625" style="3" hidden="1" customWidth="1"/>
    <col min="14" max="17" width="0" style="3" hidden="1" customWidth="1"/>
    <col min="18" max="16384" width="9.109375" style="3"/>
  </cols>
  <sheetData>
    <row r="1" spans="1:13" ht="15.6">
      <c r="A1" s="2" t="s">
        <v>97</v>
      </c>
    </row>
    <row r="2" spans="1:13" ht="18">
      <c r="A2" s="39" t="s">
        <v>3</v>
      </c>
      <c r="B2" s="5" t="s">
        <v>98</v>
      </c>
      <c r="C2" s="6"/>
      <c r="D2" s="6"/>
      <c r="E2" s="5" t="s">
        <v>99</v>
      </c>
      <c r="F2" s="6"/>
      <c r="G2" s="6"/>
      <c r="H2" s="5" t="s">
        <v>6</v>
      </c>
      <c r="I2" s="6"/>
      <c r="J2" s="30"/>
    </row>
    <row r="3" spans="1:13" ht="47.25" customHeight="1">
      <c r="A3" s="39"/>
      <c r="B3" s="7" t="s">
        <v>7</v>
      </c>
      <c r="C3" s="7" t="s">
        <v>8</v>
      </c>
      <c r="D3" s="7" t="s">
        <v>9</v>
      </c>
      <c r="E3" s="9" t="s">
        <v>7</v>
      </c>
      <c r="F3" s="9" t="s">
        <v>8</v>
      </c>
      <c r="G3" s="9" t="s">
        <v>9</v>
      </c>
      <c r="H3" s="7" t="s">
        <v>7</v>
      </c>
      <c r="I3" s="7" t="s">
        <v>8</v>
      </c>
      <c r="J3" s="8" t="s">
        <v>9</v>
      </c>
    </row>
    <row r="4" spans="1:13">
      <c r="A4" s="39"/>
      <c r="B4" s="11"/>
      <c r="C4" s="11"/>
      <c r="D4" s="11" t="s">
        <v>10</v>
      </c>
      <c r="E4" s="11"/>
      <c r="F4" s="11"/>
      <c r="G4" s="11" t="s">
        <v>10</v>
      </c>
      <c r="H4" s="11"/>
      <c r="I4" s="11"/>
      <c r="J4" s="11" t="s">
        <v>10</v>
      </c>
    </row>
    <row r="5" spans="1:13" ht="15.6">
      <c r="A5" s="12" t="s">
        <v>11</v>
      </c>
      <c r="B5" s="13"/>
      <c r="C5" s="13"/>
      <c r="D5" s="13"/>
      <c r="E5" s="13"/>
      <c r="F5" s="13"/>
      <c r="G5" s="13"/>
      <c r="H5" s="13"/>
      <c r="I5" s="13"/>
      <c r="J5" s="13"/>
    </row>
    <row r="6" spans="1:13" ht="15.6">
      <c r="A6" s="14" t="s">
        <v>12</v>
      </c>
      <c r="B6" s="15">
        <v>42821</v>
      </c>
      <c r="C6" s="15">
        <v>67179</v>
      </c>
      <c r="D6" s="15">
        <v>110000</v>
      </c>
      <c r="E6" s="15">
        <v>708.06431852986225</v>
      </c>
      <c r="F6" s="15">
        <v>802.93568147013787</v>
      </c>
      <c r="G6" s="15">
        <v>1511</v>
      </c>
      <c r="H6" s="15">
        <v>14742971.08</v>
      </c>
      <c r="I6" s="15">
        <v>22706834.979999997</v>
      </c>
      <c r="J6" s="15">
        <v>37449806.059999995</v>
      </c>
      <c r="L6" s="16">
        <f>D6-'[1]связь с ИТОГ ДЕНЬГИ 2024'!K6</f>
        <v>0</v>
      </c>
      <c r="M6" s="29">
        <f>J6-'[1]связь с ИТОГ ДЕНЬГИ 2024'!P6</f>
        <v>0</v>
      </c>
    </row>
    <row r="7" spans="1:13" ht="15.6">
      <c r="A7" s="14" t="s">
        <v>13</v>
      </c>
      <c r="B7" s="15">
        <v>39099</v>
      </c>
      <c r="C7" s="15">
        <v>58515</v>
      </c>
      <c r="D7" s="15">
        <v>97614</v>
      </c>
      <c r="E7" s="15">
        <v>5938.9126292419933</v>
      </c>
      <c r="F7" s="15">
        <v>7055.8073707580097</v>
      </c>
      <c r="G7" s="15">
        <v>12994.720000000003</v>
      </c>
      <c r="H7" s="15">
        <v>19697090.310000002</v>
      </c>
      <c r="I7" s="15">
        <v>29722238.280000001</v>
      </c>
      <c r="J7" s="15">
        <v>49419328.590000004</v>
      </c>
      <c r="L7" s="16">
        <f>D7-'[1]связь с ИТОГ ДЕНЬГИ 2024'!K7</f>
        <v>0</v>
      </c>
      <c r="M7" s="29">
        <f>J7-'[1]связь с ИТОГ ДЕНЬГИ 2024'!P7</f>
        <v>-0.69544215500354767</v>
      </c>
    </row>
    <row r="8" spans="1:13" ht="15.6">
      <c r="A8" s="14" t="s">
        <v>14</v>
      </c>
      <c r="B8" s="15">
        <v>22877</v>
      </c>
      <c r="C8" s="15">
        <v>39123</v>
      </c>
      <c r="D8" s="15">
        <v>62000</v>
      </c>
      <c r="E8" s="15">
        <v>0</v>
      </c>
      <c r="F8" s="15">
        <v>0</v>
      </c>
      <c r="G8" s="15">
        <v>0</v>
      </c>
      <c r="H8" s="15">
        <v>6941142.29</v>
      </c>
      <c r="I8" s="15">
        <v>13232417.710000001</v>
      </c>
      <c r="J8" s="15">
        <v>20173560</v>
      </c>
      <c r="L8" s="16">
        <f>D8-'[1]связь с ИТОГ ДЕНЬГИ 2024'!K8</f>
        <v>0</v>
      </c>
      <c r="M8" s="29">
        <f>J8-'[1]связь с ИТОГ ДЕНЬГИ 2024'!P8</f>
        <v>0</v>
      </c>
    </row>
    <row r="9" spans="1:13" ht="15.6">
      <c r="A9" s="14" t="s">
        <v>15</v>
      </c>
      <c r="B9" s="15">
        <v>27030</v>
      </c>
      <c r="C9" s="15">
        <v>35370</v>
      </c>
      <c r="D9" s="15">
        <v>62400</v>
      </c>
      <c r="E9" s="15">
        <v>137060.7264423077</v>
      </c>
      <c r="F9" s="15">
        <v>179350.2735576923</v>
      </c>
      <c r="G9" s="15">
        <v>316411</v>
      </c>
      <c r="H9" s="15">
        <v>23749574.059999999</v>
      </c>
      <c r="I9" s="15">
        <v>31476749.649999999</v>
      </c>
      <c r="J9" s="15">
        <v>55226323.709999993</v>
      </c>
      <c r="L9" s="16">
        <f>D9-'[1]связь с ИТОГ ДЕНЬГИ 2024'!K9</f>
        <v>0</v>
      </c>
      <c r="M9" s="29">
        <f>J9-'[1]связь с ИТОГ ДЕНЬГИ 2024'!P9</f>
        <v>0</v>
      </c>
    </row>
    <row r="10" spans="1:13" ht="15.6">
      <c r="A10" s="14" t="s">
        <v>16</v>
      </c>
      <c r="B10" s="15">
        <v>1414</v>
      </c>
      <c r="C10" s="15">
        <v>2086</v>
      </c>
      <c r="D10" s="15">
        <v>3500</v>
      </c>
      <c r="E10" s="15">
        <v>0</v>
      </c>
      <c r="F10" s="15">
        <v>0</v>
      </c>
      <c r="G10" s="15">
        <v>0</v>
      </c>
      <c r="H10" s="15">
        <v>322019.34000000003</v>
      </c>
      <c r="I10" s="15">
        <v>474965.66</v>
      </c>
      <c r="J10" s="15">
        <v>796985</v>
      </c>
      <c r="L10" s="16">
        <f>D10-'[1]связь с ИТОГ ДЕНЬГИ 2024'!K10</f>
        <v>0</v>
      </c>
      <c r="M10" s="29">
        <f>J10-'[1]связь с ИТОГ ДЕНЬГИ 2024'!P10</f>
        <v>0</v>
      </c>
    </row>
    <row r="11" spans="1:13" ht="15.6">
      <c r="A11" s="14" t="s">
        <v>17</v>
      </c>
      <c r="B11" s="15">
        <v>2448</v>
      </c>
      <c r="C11" s="15">
        <v>4252</v>
      </c>
      <c r="D11" s="15">
        <v>6700</v>
      </c>
      <c r="E11" s="15">
        <v>0</v>
      </c>
      <c r="F11" s="15">
        <v>0</v>
      </c>
      <c r="G11" s="15">
        <v>0</v>
      </c>
      <c r="H11" s="15">
        <v>9350278.1699999999</v>
      </c>
      <c r="I11" s="15">
        <v>14385941.82</v>
      </c>
      <c r="J11" s="15">
        <v>23736219.990000002</v>
      </c>
      <c r="L11" s="16">
        <f>D11-'[1]связь с ИТОГ ДЕНЬГИ 2024'!K11</f>
        <v>0</v>
      </c>
      <c r="M11" s="29">
        <f>J11-'[1]связь с ИТОГ ДЕНЬГИ 2024'!P11</f>
        <v>2.6539936661720276E-3</v>
      </c>
    </row>
    <row r="12" spans="1:13" ht="15.6" hidden="1">
      <c r="A12" s="14" t="s">
        <v>18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L12" s="16">
        <f>D12-'[1]связь с ИТОГ ДЕНЬГИ 2024'!K12</f>
        <v>0</v>
      </c>
      <c r="M12" s="29">
        <f>J12-'[1]связь с ИТОГ ДЕНЬГИ 2024'!P12</f>
        <v>0</v>
      </c>
    </row>
    <row r="13" spans="1:13" ht="15.6" hidden="1">
      <c r="A13" s="14" t="s">
        <v>19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L13" s="16">
        <f>D13-'[1]связь с ИТОГ ДЕНЬГИ 2024'!K13</f>
        <v>0</v>
      </c>
      <c r="M13" s="29">
        <f>J13-'[1]связь с ИТОГ ДЕНЬГИ 2024'!P13</f>
        <v>0</v>
      </c>
    </row>
    <row r="14" spans="1:13" ht="31.2" hidden="1">
      <c r="A14" s="14" t="s">
        <v>20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L14" s="16">
        <f>D14-'[1]связь с ИТОГ ДЕНЬГИ 2024'!K14</f>
        <v>0</v>
      </c>
      <c r="M14" s="29">
        <f>J14-'[1]связь с ИТОГ ДЕНЬГИ 2024'!P14</f>
        <v>0</v>
      </c>
    </row>
    <row r="15" spans="1:13" ht="15.6" hidden="1">
      <c r="A15" s="14"/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L15" s="16">
        <f>D15-'[1]связь с ИТОГ ДЕНЬГИ 2024'!K15</f>
        <v>0</v>
      </c>
      <c r="M15" s="29">
        <f>J15-'[1]связь с ИТОГ ДЕНЬГИ 2024'!P15</f>
        <v>0</v>
      </c>
    </row>
    <row r="16" spans="1:13" ht="15.6" hidden="1">
      <c r="A16" s="14"/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L16" s="16">
        <f>D16-'[1]связь с ИТОГ ДЕНЬГИ 2024'!K16</f>
        <v>0</v>
      </c>
      <c r="M16" s="29">
        <f>J16-'[1]связь с ИТОГ ДЕНЬГИ 2024'!P16</f>
        <v>0</v>
      </c>
    </row>
    <row r="17" spans="1:13">
      <c r="A17" s="17" t="s">
        <v>21</v>
      </c>
      <c r="B17" s="15">
        <v>135689</v>
      </c>
      <c r="C17" s="15">
        <v>206525</v>
      </c>
      <c r="D17" s="15">
        <v>342214</v>
      </c>
      <c r="E17" s="15">
        <v>143707.70339007955</v>
      </c>
      <c r="F17" s="15">
        <v>187209.01660992045</v>
      </c>
      <c r="G17" s="15">
        <v>330916.72000000003</v>
      </c>
      <c r="H17" s="15">
        <v>74803075.25</v>
      </c>
      <c r="I17" s="15">
        <v>111999148.09999999</v>
      </c>
      <c r="J17" s="15">
        <v>186802223.35000002</v>
      </c>
      <c r="L17" s="16" t="e">
        <f>#REF!-'[2]ОБЪЕМЫ ВСЕГО'!AV17</f>
        <v>#REF!</v>
      </c>
    </row>
    <row r="18" spans="1:13" ht="15.6">
      <c r="A18" s="12" t="s">
        <v>22</v>
      </c>
      <c r="B18" s="15"/>
      <c r="C18" s="15"/>
      <c r="D18" s="15"/>
      <c r="E18" s="15"/>
      <c r="F18" s="15"/>
      <c r="G18" s="15"/>
      <c r="H18" s="15"/>
      <c r="I18" s="15"/>
      <c r="J18" s="15"/>
      <c r="L18" s="16" t="e">
        <f>#REF!-'[2]ОБЪЕМЫ ВСЕГО'!AV18</f>
        <v>#REF!</v>
      </c>
    </row>
    <row r="19" spans="1:13" ht="15.6">
      <c r="A19" s="14" t="s">
        <v>23</v>
      </c>
      <c r="B19" s="15">
        <v>1255</v>
      </c>
      <c r="C19" s="15">
        <v>1245</v>
      </c>
      <c r="D19" s="15">
        <v>2500</v>
      </c>
      <c r="E19" s="15">
        <v>0</v>
      </c>
      <c r="F19" s="15">
        <v>0</v>
      </c>
      <c r="G19" s="15">
        <v>0</v>
      </c>
      <c r="H19" s="15">
        <v>354332.08</v>
      </c>
      <c r="I19" s="15">
        <v>351667.92</v>
      </c>
      <c r="J19" s="15">
        <v>706000</v>
      </c>
      <c r="L19" s="16">
        <f>D19-'[1]связь с ИТОГ ДЕНЬГИ 2024'!K19</f>
        <v>0</v>
      </c>
      <c r="M19" s="29">
        <f>J19-'[1]связь с ИТОГ ДЕНЬГИ 2024'!P19</f>
        <v>0</v>
      </c>
    </row>
    <row r="20" spans="1:13" ht="15.6" customHeight="1">
      <c r="A20" s="14" t="s">
        <v>24</v>
      </c>
      <c r="B20" s="15">
        <v>79374</v>
      </c>
      <c r="C20" s="15">
        <v>114029</v>
      </c>
      <c r="D20" s="15">
        <v>193403</v>
      </c>
      <c r="E20" s="15">
        <v>0</v>
      </c>
      <c r="F20" s="15">
        <v>0</v>
      </c>
      <c r="G20" s="15">
        <v>0</v>
      </c>
      <c r="H20" s="15">
        <v>89357818</v>
      </c>
      <c r="I20" s="15">
        <v>120783203.40000001</v>
      </c>
      <c r="J20" s="15">
        <v>210141021.40000001</v>
      </c>
      <c r="L20" s="16">
        <f>D20-'[1]связь с ИТОГ ДЕНЬГИ 2024'!K20</f>
        <v>0</v>
      </c>
      <c r="M20" s="29">
        <f>J20-'[1]связь с ИТОГ ДЕНЬГИ 2024'!P20</f>
        <v>5318116.4232715666</v>
      </c>
    </row>
    <row r="21" spans="1:13" ht="15.6">
      <c r="A21" s="18" t="s">
        <v>25</v>
      </c>
      <c r="B21" s="15">
        <v>659</v>
      </c>
      <c r="C21" s="15">
        <v>667</v>
      </c>
      <c r="D21" s="15">
        <v>1326</v>
      </c>
      <c r="E21" s="15">
        <v>61.56</v>
      </c>
      <c r="F21" s="15">
        <v>45.72</v>
      </c>
      <c r="G21" s="15">
        <v>107.28</v>
      </c>
      <c r="H21" s="15">
        <v>233032.26</v>
      </c>
      <c r="I21" s="15">
        <v>237999.16</v>
      </c>
      <c r="J21" s="15">
        <v>471031.42000000004</v>
      </c>
      <c r="L21" s="16">
        <f>D21-'[1]связь с ИТОГ ДЕНЬГИ 2024'!K21</f>
        <v>0</v>
      </c>
      <c r="M21" s="29">
        <f>J21-'[1]связь с ИТОГ ДЕНЬГИ 2024'!P21</f>
        <v>0</v>
      </c>
    </row>
    <row r="22" spans="1:13" ht="15.6">
      <c r="A22" s="14" t="s">
        <v>26</v>
      </c>
      <c r="B22" s="15">
        <v>32971</v>
      </c>
      <c r="C22" s="15">
        <v>59203</v>
      </c>
      <c r="D22" s="15">
        <v>92174</v>
      </c>
      <c r="E22" s="15">
        <v>0</v>
      </c>
      <c r="F22" s="15">
        <v>0</v>
      </c>
      <c r="G22" s="15">
        <v>0</v>
      </c>
      <c r="H22" s="15">
        <v>43569250.259999998</v>
      </c>
      <c r="I22" s="15">
        <v>78263989.790000007</v>
      </c>
      <c r="J22" s="15">
        <v>121833240.05000001</v>
      </c>
      <c r="L22" s="16">
        <f>D22-'[1]связь с ИТОГ ДЕНЬГИ 2024'!K22</f>
        <v>0</v>
      </c>
      <c r="M22" s="29">
        <f>J22-'[1]связь с ИТОГ ДЕНЬГИ 2024'!P22</f>
        <v>-4530670.4055912793</v>
      </c>
    </row>
    <row r="23" spans="1:13" ht="15.6">
      <c r="A23" s="14" t="s">
        <v>27</v>
      </c>
      <c r="B23" s="15">
        <v>51023</v>
      </c>
      <c r="C23" s="15">
        <v>95893</v>
      </c>
      <c r="D23" s="15">
        <v>146916</v>
      </c>
      <c r="E23" s="15">
        <v>0</v>
      </c>
      <c r="F23" s="15">
        <v>0</v>
      </c>
      <c r="G23" s="15">
        <v>0</v>
      </c>
      <c r="H23" s="15">
        <v>61437575.979999997</v>
      </c>
      <c r="I23" s="15">
        <v>111069227.59</v>
      </c>
      <c r="J23" s="15">
        <v>172506803.56999999</v>
      </c>
      <c r="L23" s="16">
        <f>D23-'[1]связь с ИТОГ ДЕНЬГИ 2024'!K23</f>
        <v>0</v>
      </c>
      <c r="M23" s="29">
        <f>J23-'[1]связь с ИТОГ ДЕНЬГИ 2024'!P23</f>
        <v>-7168276.6609342396</v>
      </c>
    </row>
    <row r="24" spans="1:13" ht="15.6">
      <c r="A24" s="14" t="s">
        <v>28</v>
      </c>
      <c r="B24" s="15">
        <v>101794</v>
      </c>
      <c r="C24" s="15">
        <v>75107</v>
      </c>
      <c r="D24" s="15">
        <v>176901</v>
      </c>
      <c r="E24" s="15">
        <v>0</v>
      </c>
      <c r="F24" s="15">
        <v>0</v>
      </c>
      <c r="G24" s="15">
        <v>0</v>
      </c>
      <c r="H24" s="15">
        <v>125217458.90000001</v>
      </c>
      <c r="I24" s="15">
        <v>87186865.430000007</v>
      </c>
      <c r="J24" s="15">
        <v>212404324.33000001</v>
      </c>
      <c r="L24" s="16">
        <f>D24-'[1]связь с ИТОГ ДЕНЬГИ 2024'!K24</f>
        <v>0</v>
      </c>
      <c r="M24" s="29">
        <f>J24-'[1]связь с ИТОГ ДЕНЬГИ 2024'!P24</f>
        <v>-10452008.584153771</v>
      </c>
    </row>
    <row r="25" spans="1:13" ht="15.6">
      <c r="A25" s="14" t="s">
        <v>29</v>
      </c>
      <c r="B25" s="15">
        <v>47408</v>
      </c>
      <c r="C25" s="15">
        <v>49521</v>
      </c>
      <c r="D25" s="15">
        <v>96929</v>
      </c>
      <c r="E25" s="15">
        <v>0</v>
      </c>
      <c r="F25" s="15">
        <v>0</v>
      </c>
      <c r="G25" s="15">
        <v>0</v>
      </c>
      <c r="H25" s="15">
        <v>54056806.350000001</v>
      </c>
      <c r="I25" s="15">
        <v>54173488.93</v>
      </c>
      <c r="J25" s="15">
        <v>108230295.28</v>
      </c>
      <c r="L25" s="16">
        <f>D25-'[1]связь с ИТОГ ДЕНЬГИ 2024'!K25</f>
        <v>0</v>
      </c>
      <c r="M25" s="29">
        <f>J25-'[1]связь с ИТОГ ДЕНЬГИ 2024'!P25</f>
        <v>-1236170.5541631132</v>
      </c>
    </row>
    <row r="26" spans="1:13" ht="15.6">
      <c r="A26" s="14" t="s">
        <v>30</v>
      </c>
      <c r="B26" s="15">
        <v>17588</v>
      </c>
      <c r="C26" s="15">
        <v>47103</v>
      </c>
      <c r="D26" s="15">
        <v>64691</v>
      </c>
      <c r="E26" s="15">
        <v>0</v>
      </c>
      <c r="F26" s="15">
        <v>0</v>
      </c>
      <c r="G26" s="15">
        <v>0</v>
      </c>
      <c r="H26" s="15">
        <v>14730454.34</v>
      </c>
      <c r="I26" s="15">
        <v>38909052.259999998</v>
      </c>
      <c r="J26" s="15">
        <v>53639506.599999994</v>
      </c>
      <c r="L26" s="16">
        <f>D26-'[1]связь с ИТОГ ДЕНЬГИ 2024'!K26</f>
        <v>0</v>
      </c>
      <c r="M26" s="29">
        <f>J26-'[1]связь с ИТОГ ДЕНЬГИ 2024'!P26</f>
        <v>-3947216.0062232018</v>
      </c>
    </row>
    <row r="27" spans="1:13" ht="15.6">
      <c r="A27" s="14" t="s">
        <v>31</v>
      </c>
      <c r="B27" s="15">
        <v>17182</v>
      </c>
      <c r="C27" s="15">
        <v>40612</v>
      </c>
      <c r="D27" s="15">
        <v>57794</v>
      </c>
      <c r="E27" s="15">
        <v>0</v>
      </c>
      <c r="F27" s="15">
        <v>0</v>
      </c>
      <c r="G27" s="15">
        <v>0</v>
      </c>
      <c r="H27" s="15">
        <v>15034140.109999999</v>
      </c>
      <c r="I27" s="15">
        <v>34478552.939999998</v>
      </c>
      <c r="J27" s="15">
        <v>49512693.049999997</v>
      </c>
      <c r="L27" s="16">
        <f>D27-'[1]связь с ИТОГ ДЕНЬГИ 2024'!K27</f>
        <v>0</v>
      </c>
      <c r="M27" s="29">
        <f>J27-'[1]связь с ИТОГ ДЕНЬГИ 2024'!P27</f>
        <v>-4657208.7785018981</v>
      </c>
    </row>
    <row r="28" spans="1:13" ht="15.6" customHeight="1">
      <c r="A28" s="14" t="s">
        <v>32</v>
      </c>
      <c r="B28" s="15">
        <v>21007</v>
      </c>
      <c r="C28" s="15">
        <v>30493</v>
      </c>
      <c r="D28" s="15">
        <v>51500</v>
      </c>
      <c r="E28" s="15">
        <v>61551.32580582524</v>
      </c>
      <c r="F28" s="15">
        <v>89345.674194174746</v>
      </c>
      <c r="G28" s="15">
        <v>150897</v>
      </c>
      <c r="H28" s="15">
        <v>11147643.57</v>
      </c>
      <c r="I28" s="15">
        <v>15321199.199999999</v>
      </c>
      <c r="J28" s="15">
        <v>26468842.77</v>
      </c>
      <c r="L28" s="16">
        <f>D28-'[1]связь с ИТОГ ДЕНЬГИ 2024'!K28</f>
        <v>0</v>
      </c>
      <c r="M28" s="29">
        <f>J28-'[1]связь с ИТОГ ДЕНЬГИ 2024'!P28</f>
        <v>0</v>
      </c>
    </row>
    <row r="29" spans="1:13" ht="15.6" hidden="1">
      <c r="A29" s="14" t="s">
        <v>33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L29" s="16">
        <f>D29-'[1]связь с ИТОГ ДЕНЬГИ 2024'!K29</f>
        <v>0</v>
      </c>
      <c r="M29" s="29">
        <f>J29-'[1]связь с ИТОГ ДЕНЬГИ 2024'!P29</f>
        <v>0</v>
      </c>
    </row>
    <row r="30" spans="1:13" ht="15.6">
      <c r="A30" s="14" t="s">
        <v>34</v>
      </c>
      <c r="B30" s="15">
        <v>492</v>
      </c>
      <c r="C30" s="15">
        <v>508</v>
      </c>
      <c r="D30" s="15">
        <v>1000</v>
      </c>
      <c r="E30" s="15">
        <v>384</v>
      </c>
      <c r="F30" s="15">
        <v>564</v>
      </c>
      <c r="G30" s="15">
        <v>948</v>
      </c>
      <c r="H30" s="15">
        <v>122150.85</v>
      </c>
      <c r="I30" s="15">
        <v>172869.97999999998</v>
      </c>
      <c r="J30" s="15">
        <v>295020.82999999996</v>
      </c>
      <c r="L30" s="16">
        <f>D30-'[1]связь с ИТОГ ДЕНЬГИ 2024'!K30</f>
        <v>0</v>
      </c>
      <c r="M30" s="29">
        <f>J30-'[1]связь с ИТОГ ДЕНЬГИ 2024'!P30</f>
        <v>0</v>
      </c>
    </row>
    <row r="31" spans="1:13" ht="15.6" hidden="1">
      <c r="A31" s="14" t="s">
        <v>35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L31" s="16">
        <f>D31-'[1]связь с ИТОГ ДЕНЬГИ 2024'!K31</f>
        <v>0</v>
      </c>
      <c r="M31" s="29">
        <f>J31-'[1]связь с ИТОГ ДЕНЬГИ 2024'!P31</f>
        <v>0</v>
      </c>
    </row>
    <row r="32" spans="1:13" ht="15.6" hidden="1">
      <c r="A32" s="14" t="s">
        <v>36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L32" s="16">
        <f>D32-'[1]связь с ИТОГ ДЕНЬГИ 2024'!K32</f>
        <v>0</v>
      </c>
      <c r="M32" s="29">
        <f>J32-'[1]связь с ИТОГ ДЕНЬГИ 2024'!P32</f>
        <v>0</v>
      </c>
    </row>
    <row r="33" spans="1:13" hidden="1">
      <c r="A33" s="19"/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L33" s="16">
        <f>D33-'[1]связь с ИТОГ ДЕНЬГИ 2024'!K33</f>
        <v>0</v>
      </c>
      <c r="M33" s="29">
        <f>J33-'[1]связь с ИТОГ ДЕНЬГИ 2024'!P33</f>
        <v>0</v>
      </c>
    </row>
    <row r="34" spans="1:13" hidden="1">
      <c r="A34" s="19"/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L34" s="16">
        <f>D34-'[1]связь с ИТОГ ДЕНЬГИ 2024'!K34</f>
        <v>0</v>
      </c>
      <c r="M34" s="29">
        <f>J34-'[1]связь с ИТОГ ДЕНЬГИ 2024'!P34</f>
        <v>0</v>
      </c>
    </row>
    <row r="35" spans="1:13" hidden="1">
      <c r="A35" s="19"/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L35" s="16">
        <f>D35-'[1]связь с ИТОГ ДЕНЬГИ 2024'!K35</f>
        <v>0</v>
      </c>
      <c r="M35" s="29">
        <f>J35-'[1]связь с ИТОГ ДЕНЬГИ 2024'!P35</f>
        <v>0</v>
      </c>
    </row>
    <row r="36" spans="1:13">
      <c r="A36" s="17" t="s">
        <v>37</v>
      </c>
      <c r="B36" s="15">
        <v>370753</v>
      </c>
      <c r="C36" s="15">
        <v>514381</v>
      </c>
      <c r="D36" s="15">
        <v>885134</v>
      </c>
      <c r="E36" s="15">
        <v>61996.885805825237</v>
      </c>
      <c r="F36" s="15">
        <v>89955.394194174747</v>
      </c>
      <c r="G36" s="15">
        <v>151952.28</v>
      </c>
      <c r="H36" s="15">
        <v>415260662.70000005</v>
      </c>
      <c r="I36" s="15">
        <v>540948116.60000002</v>
      </c>
      <c r="J36" s="15">
        <v>956208779.29999995</v>
      </c>
      <c r="L36" s="16" t="e">
        <f>#REF!-'[2]ОБЪЕМЫ ВСЕГО'!AV35</f>
        <v>#REF!</v>
      </c>
    </row>
    <row r="37" spans="1:13" ht="15.6">
      <c r="A37" s="12" t="s">
        <v>38</v>
      </c>
      <c r="B37" s="15"/>
      <c r="C37" s="15"/>
      <c r="D37" s="15"/>
      <c r="E37" s="15"/>
      <c r="F37" s="15"/>
      <c r="G37" s="15"/>
      <c r="H37" s="15"/>
      <c r="I37" s="15"/>
      <c r="J37" s="15"/>
      <c r="L37" s="16" t="e">
        <f>#REF!-'[2]ОБЪЕМЫ ВСЕГО'!AV36</f>
        <v>#REF!</v>
      </c>
    </row>
    <row r="38" spans="1:13" ht="15.6">
      <c r="A38" s="12" t="s">
        <v>39</v>
      </c>
      <c r="B38" s="15">
        <v>5592</v>
      </c>
      <c r="C38" s="15">
        <v>23106</v>
      </c>
      <c r="D38" s="15">
        <v>28698</v>
      </c>
      <c r="E38" s="15">
        <v>1325.5053507728894</v>
      </c>
      <c r="F38" s="15">
        <v>5534.494649227111</v>
      </c>
      <c r="G38" s="15">
        <v>6860</v>
      </c>
      <c r="H38" s="15">
        <v>8266092.0199999996</v>
      </c>
      <c r="I38" s="15">
        <v>28865160.780000001</v>
      </c>
      <c r="J38" s="15">
        <v>37131252.799999997</v>
      </c>
      <c r="L38" s="16">
        <f>D38-'[1]связь с ИТОГ ДЕНЬГИ 2024'!K38</f>
        <v>0</v>
      </c>
      <c r="M38" s="29">
        <f>J38-'[1]связь с ИТОГ ДЕНЬГИ 2024'!P38</f>
        <v>1840728.952677168</v>
      </c>
    </row>
    <row r="39" spans="1:13" ht="15.6">
      <c r="A39" s="12" t="s">
        <v>40</v>
      </c>
      <c r="B39" s="15">
        <v>1561</v>
      </c>
      <c r="C39" s="15">
        <v>27106</v>
      </c>
      <c r="D39" s="15">
        <v>28667</v>
      </c>
      <c r="E39" s="15">
        <v>242.22324723247232</v>
      </c>
      <c r="F39" s="15">
        <v>3508.7767527675278</v>
      </c>
      <c r="G39" s="15">
        <v>3751</v>
      </c>
      <c r="H39" s="15">
        <v>2494396.36</v>
      </c>
      <c r="I39" s="15">
        <v>35394664.600000001</v>
      </c>
      <c r="J39" s="15">
        <v>37889060.960000001</v>
      </c>
      <c r="L39" s="16">
        <f>D39-'[1]связь с ИТОГ ДЕНЬГИ 2024'!K39</f>
        <v>0</v>
      </c>
      <c r="M39" s="29">
        <f>J39-'[1]связь с ИТОГ ДЕНЬГИ 2024'!P39</f>
        <v>482248.394982256</v>
      </c>
    </row>
    <row r="40" spans="1:13" ht="15.6">
      <c r="A40" s="12" t="s">
        <v>41</v>
      </c>
      <c r="B40" s="15">
        <v>14769</v>
      </c>
      <c r="C40" s="15">
        <v>8972</v>
      </c>
      <c r="D40" s="15">
        <v>23741</v>
      </c>
      <c r="E40" s="15">
        <v>2780.1868802440886</v>
      </c>
      <c r="F40" s="15">
        <v>1922.8131197559117</v>
      </c>
      <c r="G40" s="15">
        <v>4703</v>
      </c>
      <c r="H40" s="15">
        <v>16690625.59</v>
      </c>
      <c r="I40" s="15">
        <v>10792330.75</v>
      </c>
      <c r="J40" s="15">
        <v>27482956.34</v>
      </c>
      <c r="L40" s="16">
        <f>D40-'[1]связь с ИТОГ ДЕНЬГИ 2024'!K40</f>
        <v>0</v>
      </c>
      <c r="M40" s="29">
        <f>J40-'[1]связь с ИТОГ ДЕНЬГИ 2024'!P40</f>
        <v>470788.19285690039</v>
      </c>
    </row>
    <row r="41" spans="1:13" ht="15.6">
      <c r="A41" s="12" t="s">
        <v>42</v>
      </c>
      <c r="B41" s="15">
        <v>13025</v>
      </c>
      <c r="C41" s="15">
        <v>6998</v>
      </c>
      <c r="D41" s="15">
        <v>20023</v>
      </c>
      <c r="E41" s="15">
        <v>1858.7176602924635</v>
      </c>
      <c r="F41" s="15">
        <v>1381.2823397075365</v>
      </c>
      <c r="G41" s="15">
        <v>3240</v>
      </c>
      <c r="H41" s="15">
        <v>13303446.15</v>
      </c>
      <c r="I41" s="15">
        <v>9375561.3899999987</v>
      </c>
      <c r="J41" s="15">
        <v>22679007.539999999</v>
      </c>
      <c r="L41" s="16">
        <f>D41-'[1]связь с ИТОГ ДЕНЬГИ 2024'!K41</f>
        <v>0</v>
      </c>
      <c r="M41" s="29">
        <f>J41-'[1]связь с ИТОГ ДЕНЬГИ 2024'!P41</f>
        <v>1259996.0482543074</v>
      </c>
    </row>
    <row r="42" spans="1:13" ht="15.6">
      <c r="A42" s="12" t="s">
        <v>43</v>
      </c>
      <c r="B42" s="15">
        <v>431</v>
      </c>
      <c r="C42" s="15">
        <v>16489</v>
      </c>
      <c r="D42" s="15">
        <v>16920</v>
      </c>
      <c r="E42" s="15">
        <v>86.736842105263165</v>
      </c>
      <c r="F42" s="15">
        <v>1973.2631578947369</v>
      </c>
      <c r="G42" s="15">
        <v>2060</v>
      </c>
      <c r="H42" s="15">
        <v>708647.79</v>
      </c>
      <c r="I42" s="15">
        <v>20196862.140000001</v>
      </c>
      <c r="J42" s="15">
        <v>20905509.93</v>
      </c>
      <c r="L42" s="16">
        <f>D42-'[1]связь с ИТОГ ДЕНЬГИ 2024'!K42</f>
        <v>0</v>
      </c>
      <c r="M42" s="29">
        <f>J42-'[1]связь с ИТОГ ДЕНЬГИ 2024'!P42</f>
        <v>970782.1113541089</v>
      </c>
    </row>
    <row r="43" spans="1:13" ht="15.6">
      <c r="A43" s="12" t="s">
        <v>44</v>
      </c>
      <c r="B43" s="15">
        <v>2081</v>
      </c>
      <c r="C43" s="15">
        <v>29268</v>
      </c>
      <c r="D43" s="15">
        <v>31349</v>
      </c>
      <c r="E43" s="15">
        <v>1168.5951608143994</v>
      </c>
      <c r="F43" s="15">
        <v>14122.404839185599</v>
      </c>
      <c r="G43" s="15">
        <v>15290.999999999998</v>
      </c>
      <c r="H43" s="15">
        <v>1861974.8699999999</v>
      </c>
      <c r="I43" s="15">
        <v>31897910.779999997</v>
      </c>
      <c r="J43" s="15">
        <v>33759885.649999999</v>
      </c>
      <c r="L43" s="16">
        <f>D43-'[1]связь с ИТОГ ДЕНЬГИ 2024'!K43</f>
        <v>0</v>
      </c>
      <c r="M43" s="29">
        <f>J43-'[1]связь с ИТОГ ДЕНЬГИ 2024'!P43</f>
        <v>165253.11050727218</v>
      </c>
    </row>
    <row r="44" spans="1:13" ht="15.6">
      <c r="A44" s="12" t="s">
        <v>45</v>
      </c>
      <c r="B44" s="15">
        <v>1299</v>
      </c>
      <c r="C44" s="15">
        <v>9859</v>
      </c>
      <c r="D44" s="15">
        <v>11158</v>
      </c>
      <c r="E44" s="15">
        <v>161.71751412429379</v>
      </c>
      <c r="F44" s="15">
        <v>1627.2824858757062</v>
      </c>
      <c r="G44" s="15">
        <v>1789</v>
      </c>
      <c r="H44" s="15">
        <v>1854149.08</v>
      </c>
      <c r="I44" s="15">
        <v>10533593.25</v>
      </c>
      <c r="J44" s="15">
        <v>12387742.33</v>
      </c>
      <c r="L44" s="16">
        <f>D44-'[1]связь с ИТОГ ДЕНЬГИ 2024'!K44</f>
        <v>0</v>
      </c>
      <c r="M44" s="29">
        <f>J44-'[1]связь с ИТОГ ДЕНЬГИ 2024'!P44</f>
        <v>-148188.35828821175</v>
      </c>
    </row>
    <row r="45" spans="1:13" ht="15.6">
      <c r="A45" s="12" t="s">
        <v>46</v>
      </c>
      <c r="B45" s="15">
        <v>541</v>
      </c>
      <c r="C45" s="15">
        <v>25487</v>
      </c>
      <c r="D45" s="15">
        <v>26028</v>
      </c>
      <c r="E45" s="15">
        <v>291.94902234636874</v>
      </c>
      <c r="F45" s="15">
        <v>9782.050977653631</v>
      </c>
      <c r="G45" s="15">
        <v>10074</v>
      </c>
      <c r="H45" s="15">
        <v>807566.57</v>
      </c>
      <c r="I45" s="15">
        <v>30552242.399999999</v>
      </c>
      <c r="J45" s="15">
        <v>31359808.969999999</v>
      </c>
      <c r="L45" s="16">
        <f>D45-'[1]связь с ИТОГ ДЕНЬГИ 2024'!K45</f>
        <v>0</v>
      </c>
      <c r="M45" s="29">
        <f>J45-'[1]связь с ИТОГ ДЕНЬГИ 2024'!P45</f>
        <v>1135429.3029041439</v>
      </c>
    </row>
    <row r="46" spans="1:13" ht="15.6">
      <c r="A46" s="12" t="s">
        <v>47</v>
      </c>
      <c r="B46" s="15">
        <v>4720</v>
      </c>
      <c r="C46" s="15">
        <v>2440</v>
      </c>
      <c r="D46" s="15">
        <v>7160</v>
      </c>
      <c r="E46" s="15">
        <v>1427.5896487985212</v>
      </c>
      <c r="F46" s="15">
        <v>498.41035120147876</v>
      </c>
      <c r="G46" s="15">
        <v>1926</v>
      </c>
      <c r="H46" s="15">
        <v>5153371.8500000006</v>
      </c>
      <c r="I46" s="15">
        <v>2905003.91</v>
      </c>
      <c r="J46" s="15">
        <v>8058375.7600000007</v>
      </c>
      <c r="L46" s="16">
        <f>D46-'[1]связь с ИТОГ ДЕНЬГИ 2024'!K46</f>
        <v>0</v>
      </c>
      <c r="M46" s="29">
        <f>J46-'[1]связь с ИТОГ ДЕНЬГИ 2024'!P46</f>
        <v>87845.700876402669</v>
      </c>
    </row>
    <row r="47" spans="1:13" ht="15.6">
      <c r="A47" s="12" t="s">
        <v>48</v>
      </c>
      <c r="B47" s="15">
        <v>159</v>
      </c>
      <c r="C47" s="15">
        <v>12384</v>
      </c>
      <c r="D47" s="15">
        <v>12543</v>
      </c>
      <c r="E47" s="15">
        <v>47.225000000000001</v>
      </c>
      <c r="F47" s="15">
        <v>3730.7750000000001</v>
      </c>
      <c r="G47" s="15">
        <v>3778</v>
      </c>
      <c r="H47" s="15">
        <v>226851.74000000002</v>
      </c>
      <c r="I47" s="15">
        <v>15327318.869999999</v>
      </c>
      <c r="J47" s="15">
        <v>15554170.609999999</v>
      </c>
      <c r="L47" s="16">
        <f>D47-'[1]связь с ИТОГ ДЕНЬГИ 2024'!K47</f>
        <v>0</v>
      </c>
      <c r="M47" s="29">
        <f>J47-'[1]связь с ИТОГ ДЕНЬГИ 2024'!P47</f>
        <v>1812087.0434752759</v>
      </c>
    </row>
    <row r="48" spans="1:13" ht="15.6">
      <c r="A48" s="12" t="s">
        <v>49</v>
      </c>
      <c r="B48" s="15">
        <v>19518</v>
      </c>
      <c r="C48" s="15">
        <v>13794</v>
      </c>
      <c r="D48" s="15">
        <v>33312</v>
      </c>
      <c r="E48" s="15">
        <v>6325.4314696485626</v>
      </c>
      <c r="F48" s="15">
        <v>4619.0685303514383</v>
      </c>
      <c r="G48" s="15">
        <v>10944.5</v>
      </c>
      <c r="H48" s="15">
        <v>19196058.079999998</v>
      </c>
      <c r="I48" s="15">
        <v>14825218.35</v>
      </c>
      <c r="J48" s="15">
        <v>34021276.43</v>
      </c>
      <c r="L48" s="16">
        <f>D48-'[1]связь с ИТОГ ДЕНЬГИ 2024'!K48</f>
        <v>0</v>
      </c>
      <c r="M48" s="29">
        <f>J48-'[1]связь с ИТОГ ДЕНЬГИ 2024'!P48</f>
        <v>-1102990.9413971528</v>
      </c>
    </row>
    <row r="49" spans="1:13" ht="15.6">
      <c r="A49" s="12" t="s">
        <v>50</v>
      </c>
      <c r="B49" s="15">
        <v>29175</v>
      </c>
      <c r="C49" s="15">
        <v>140159</v>
      </c>
      <c r="D49" s="15">
        <v>169334</v>
      </c>
      <c r="E49" s="15">
        <v>5150.5667878237164</v>
      </c>
      <c r="F49" s="15">
        <v>23954.433212176282</v>
      </c>
      <c r="G49" s="15">
        <v>29105</v>
      </c>
      <c r="H49" s="15">
        <v>34092434.450000003</v>
      </c>
      <c r="I49" s="15">
        <v>154232403.72</v>
      </c>
      <c r="J49" s="15">
        <v>188324838.17000002</v>
      </c>
      <c r="L49" s="16">
        <f>D49-'[1]связь с ИТОГ ДЕНЬГИ 2024'!K49</f>
        <v>0</v>
      </c>
      <c r="M49" s="29">
        <f>J49-'[1]связь с ИТОГ ДЕНЬГИ 2024'!P49</f>
        <v>3782876.5686532855</v>
      </c>
    </row>
    <row r="50" spans="1:13" ht="15.6">
      <c r="A50" s="12" t="s">
        <v>51</v>
      </c>
      <c r="B50" s="15">
        <v>8055</v>
      </c>
      <c r="C50" s="15">
        <v>17775</v>
      </c>
      <c r="D50" s="15">
        <v>25830</v>
      </c>
      <c r="E50" s="15">
        <v>1473.2742155525239</v>
      </c>
      <c r="F50" s="15">
        <v>3596.7257844474761</v>
      </c>
      <c r="G50" s="15">
        <v>5070</v>
      </c>
      <c r="H50" s="15">
        <v>7120610.0700000003</v>
      </c>
      <c r="I50" s="15">
        <v>15135241.220000001</v>
      </c>
      <c r="J50" s="15">
        <v>22255851.289999999</v>
      </c>
      <c r="L50" s="16">
        <f>D50-'[1]связь с ИТОГ ДЕНЬГИ 2024'!K50</f>
        <v>0</v>
      </c>
      <c r="M50" s="29">
        <f>J50-'[1]связь с ИТОГ ДЕНЬГИ 2024'!P50</f>
        <v>724964.63203316554</v>
      </c>
    </row>
    <row r="51" spans="1:13" ht="15.6">
      <c r="A51" s="12" t="s">
        <v>52</v>
      </c>
      <c r="B51" s="15">
        <v>13633</v>
      </c>
      <c r="C51" s="15">
        <v>127407</v>
      </c>
      <c r="D51" s="15">
        <v>141040</v>
      </c>
      <c r="E51" s="15">
        <v>5191.2449886904296</v>
      </c>
      <c r="F51" s="15">
        <v>40964.755011309571</v>
      </c>
      <c r="G51" s="15">
        <v>46156</v>
      </c>
      <c r="H51" s="15">
        <v>16825969.469999999</v>
      </c>
      <c r="I51" s="15">
        <v>147857578.72999999</v>
      </c>
      <c r="J51" s="15">
        <v>164683548.19999999</v>
      </c>
      <c r="L51" s="16">
        <f>D51-'[1]связь с ИТОГ ДЕНЬГИ 2024'!K51</f>
        <v>0</v>
      </c>
      <c r="M51" s="29">
        <f>J51-'[1]связь с ИТОГ ДЕНЬГИ 2024'!P51</f>
        <v>5396247.3235338032</v>
      </c>
    </row>
    <row r="52" spans="1:13" ht="15.6">
      <c r="A52" s="12" t="s">
        <v>53</v>
      </c>
      <c r="B52" s="15">
        <v>12540</v>
      </c>
      <c r="C52" s="15">
        <v>23109</v>
      </c>
      <c r="D52" s="15">
        <v>35649</v>
      </c>
      <c r="E52" s="15">
        <v>1538.4309791332262</v>
      </c>
      <c r="F52" s="15">
        <v>3080.5690208667734</v>
      </c>
      <c r="G52" s="15">
        <v>4619</v>
      </c>
      <c r="H52" s="15">
        <v>14024641.58</v>
      </c>
      <c r="I52" s="15">
        <v>26620130.169999998</v>
      </c>
      <c r="J52" s="15">
        <v>40644771.75</v>
      </c>
      <c r="L52" s="16">
        <f>D52-'[1]связь с ИТОГ ДЕНЬГИ 2024'!K52</f>
        <v>0</v>
      </c>
      <c r="M52" s="29">
        <f>J52-'[1]связь с ИТОГ ДЕНЬГИ 2024'!P52</f>
        <v>544398.79852440953</v>
      </c>
    </row>
    <row r="53" spans="1:13" ht="15.6">
      <c r="A53" s="12" t="s">
        <v>54</v>
      </c>
      <c r="B53" s="15">
        <v>1202</v>
      </c>
      <c r="C53" s="15">
        <v>21041</v>
      </c>
      <c r="D53" s="15">
        <v>22243</v>
      </c>
      <c r="E53" s="15">
        <v>220.70257611241217</v>
      </c>
      <c r="F53" s="15">
        <v>4491.2974238875877</v>
      </c>
      <c r="G53" s="15">
        <v>4712</v>
      </c>
      <c r="H53" s="15">
        <v>1783545.46</v>
      </c>
      <c r="I53" s="15">
        <v>22405839.790000003</v>
      </c>
      <c r="J53" s="15">
        <v>24189385.250000004</v>
      </c>
      <c r="L53" s="16">
        <f>D53-'[1]связь с ИТОГ ДЕНЬГИ 2024'!K53</f>
        <v>0</v>
      </c>
      <c r="M53" s="29">
        <f>J53-'[1]связь с ИТОГ ДЕНЬГИ 2024'!P53</f>
        <v>1564323.411778599</v>
      </c>
    </row>
    <row r="54" spans="1:13" ht="15.6">
      <c r="A54" s="12" t="s">
        <v>55</v>
      </c>
      <c r="B54" s="15">
        <v>11166</v>
      </c>
      <c r="C54" s="15">
        <v>4789</v>
      </c>
      <c r="D54" s="15">
        <v>15955</v>
      </c>
      <c r="E54" s="15">
        <v>4034.7472947167407</v>
      </c>
      <c r="F54" s="15">
        <v>2113.2527052832593</v>
      </c>
      <c r="G54" s="15">
        <v>6148</v>
      </c>
      <c r="H54" s="15">
        <v>12473120.73</v>
      </c>
      <c r="I54" s="15">
        <v>5331965.2</v>
      </c>
      <c r="J54" s="15">
        <v>17805085.93</v>
      </c>
      <c r="L54" s="16">
        <f>D54-'[1]связь с ИТОГ ДЕНЬГИ 2024'!K54</f>
        <v>0</v>
      </c>
      <c r="M54" s="29">
        <f>J54-'[1]связь с ИТОГ ДЕНЬГИ 2024'!P54</f>
        <v>745663.37918490916</v>
      </c>
    </row>
    <row r="55" spans="1:13" ht="15.6">
      <c r="A55" s="12" t="s">
        <v>56</v>
      </c>
      <c r="B55" s="15">
        <v>64023</v>
      </c>
      <c r="C55" s="15">
        <v>93099</v>
      </c>
      <c r="D55" s="15">
        <v>157122</v>
      </c>
      <c r="E55" s="15">
        <v>1749.3238636363637</v>
      </c>
      <c r="F55" s="15">
        <v>3353.6761363636365</v>
      </c>
      <c r="G55" s="15">
        <v>5103</v>
      </c>
      <c r="H55" s="15">
        <v>69729225.719999999</v>
      </c>
      <c r="I55" s="15">
        <v>99209075.050000012</v>
      </c>
      <c r="J55" s="15">
        <v>168938300.77000001</v>
      </c>
      <c r="L55" s="16">
        <f>D55-'[1]связь с ИТОГ ДЕНЬГИ 2024'!K55</f>
        <v>0</v>
      </c>
      <c r="M55" s="29">
        <f>J55-'[1]связь с ИТОГ ДЕНЬГИ 2024'!P55</f>
        <v>1662552.7254298627</v>
      </c>
    </row>
    <row r="56" spans="1:13" ht="15.6">
      <c r="A56" s="12" t="s">
        <v>57</v>
      </c>
      <c r="B56" s="15">
        <v>2685</v>
      </c>
      <c r="C56" s="15">
        <v>30991</v>
      </c>
      <c r="D56" s="15">
        <v>33676</v>
      </c>
      <c r="E56" s="15">
        <v>594.72196620583725</v>
      </c>
      <c r="F56" s="15">
        <v>7097.2780337941631</v>
      </c>
      <c r="G56" s="15">
        <v>7692</v>
      </c>
      <c r="H56" s="15">
        <v>3019429.65</v>
      </c>
      <c r="I56" s="15">
        <v>32215922.159999996</v>
      </c>
      <c r="J56" s="15">
        <v>35235351.809999995</v>
      </c>
      <c r="L56" s="16">
        <f>D56-'[1]связь с ИТОГ ДЕНЬГИ 2024'!K56</f>
        <v>0</v>
      </c>
      <c r="M56" s="29">
        <f>J56-'[1]связь с ИТОГ ДЕНЬГИ 2024'!P56</f>
        <v>-60054.744850344956</v>
      </c>
    </row>
    <row r="57" spans="1:13" ht="15.6">
      <c r="A57" s="12" t="s">
        <v>58</v>
      </c>
      <c r="B57" s="15">
        <v>22091</v>
      </c>
      <c r="C57" s="15">
        <v>13049</v>
      </c>
      <c r="D57" s="15">
        <v>35140</v>
      </c>
      <c r="E57" s="15">
        <v>4900.1472694717995</v>
      </c>
      <c r="F57" s="15">
        <v>3072.8527305282009</v>
      </c>
      <c r="G57" s="15">
        <v>7973</v>
      </c>
      <c r="H57" s="15">
        <v>32316752.760000002</v>
      </c>
      <c r="I57" s="15">
        <v>19459947.649999999</v>
      </c>
      <c r="J57" s="15">
        <v>51776700.409999996</v>
      </c>
      <c r="L57" s="16">
        <f>D57-'[1]связь с ИТОГ ДЕНЬГИ 2024'!K57</f>
        <v>0</v>
      </c>
      <c r="M57" s="29">
        <f>J57-'[1]связь с ИТОГ ДЕНЬГИ 2024'!P57</f>
        <v>-14074735.153559625</v>
      </c>
    </row>
    <row r="58" spans="1:13" ht="15.6">
      <c r="A58" s="12" t="s">
        <v>59</v>
      </c>
      <c r="B58" s="15">
        <v>7760</v>
      </c>
      <c r="C58" s="15">
        <v>5999</v>
      </c>
      <c r="D58" s="15">
        <v>13759</v>
      </c>
      <c r="E58" s="15">
        <v>851.53498871331828</v>
      </c>
      <c r="F58" s="15">
        <v>733.46501128668172</v>
      </c>
      <c r="G58" s="15">
        <v>1585</v>
      </c>
      <c r="H58" s="15">
        <v>8073217.9500000002</v>
      </c>
      <c r="I58" s="15">
        <v>5984712.1100000003</v>
      </c>
      <c r="J58" s="15">
        <v>14057930.060000001</v>
      </c>
      <c r="L58" s="16">
        <f>D58-'[1]связь с ИТОГ ДЕНЬГИ 2024'!K58</f>
        <v>0</v>
      </c>
      <c r="M58" s="29">
        <f>J58-'[1]связь с ИТОГ ДЕНЬГИ 2024'!P58</f>
        <v>1205799.5281282905</v>
      </c>
    </row>
    <row r="59" spans="1:13" ht="15.6">
      <c r="A59" s="12" t="s">
        <v>60</v>
      </c>
      <c r="B59" s="15">
        <v>16152</v>
      </c>
      <c r="C59" s="15">
        <v>1892</v>
      </c>
      <c r="D59" s="15">
        <v>18044</v>
      </c>
      <c r="E59" s="15">
        <v>3964.9376558603494</v>
      </c>
      <c r="F59" s="15">
        <v>415.06234413965092</v>
      </c>
      <c r="G59" s="15">
        <v>4380</v>
      </c>
      <c r="H59" s="15">
        <v>16837138.82</v>
      </c>
      <c r="I59" s="15">
        <v>2592437.65</v>
      </c>
      <c r="J59" s="15">
        <v>19429576.469999999</v>
      </c>
      <c r="L59" s="16">
        <f>D59-'[1]связь с ИТОГ ДЕНЬГИ 2024'!K59</f>
        <v>0</v>
      </c>
      <c r="M59" s="29">
        <f>J59-'[1]связь с ИТОГ ДЕНЬГИ 2024'!P59</f>
        <v>423692.42907221615</v>
      </c>
    </row>
    <row r="60" spans="1:13" ht="15.6">
      <c r="A60" s="12" t="s">
        <v>61</v>
      </c>
      <c r="B60" s="15">
        <v>5488</v>
      </c>
      <c r="C60" s="15">
        <v>12456</v>
      </c>
      <c r="D60" s="15">
        <v>17944</v>
      </c>
      <c r="E60" s="15">
        <v>771.26949384404918</v>
      </c>
      <c r="F60" s="15">
        <v>1690.7305061559507</v>
      </c>
      <c r="G60" s="15">
        <v>2462</v>
      </c>
      <c r="H60" s="15">
        <v>6925373.1100000003</v>
      </c>
      <c r="I60" s="15">
        <v>13619168.02</v>
      </c>
      <c r="J60" s="15">
        <v>20544541.129999999</v>
      </c>
      <c r="L60" s="16">
        <f>D60-'[1]связь с ИТОГ ДЕНЬГИ 2024'!K60</f>
        <v>0</v>
      </c>
      <c r="M60" s="29">
        <f>J60-'[1]связь с ИТОГ ДЕНЬГИ 2024'!P60</f>
        <v>1414868.6721924394</v>
      </c>
    </row>
    <row r="61" spans="1:13" ht="15.6">
      <c r="A61" s="12" t="s">
        <v>62</v>
      </c>
      <c r="B61" s="15">
        <v>10657</v>
      </c>
      <c r="C61" s="15">
        <v>7369</v>
      </c>
      <c r="D61" s="15">
        <v>18026</v>
      </c>
      <c r="E61" s="15">
        <v>486.41447368421052</v>
      </c>
      <c r="F61" s="15">
        <v>443.58552631578948</v>
      </c>
      <c r="G61" s="15">
        <v>930</v>
      </c>
      <c r="H61" s="15">
        <v>11090382.810000001</v>
      </c>
      <c r="I61" s="15">
        <v>9738046.0899999999</v>
      </c>
      <c r="J61" s="15">
        <v>20828428.899999999</v>
      </c>
      <c r="L61" s="16">
        <f>D61-'[1]связь с ИТОГ ДЕНЬГИ 2024'!K61</f>
        <v>0</v>
      </c>
      <c r="M61" s="29">
        <f>J61-'[1]связь с ИТОГ ДЕНЬГИ 2024'!P61</f>
        <v>228590.73524782807</v>
      </c>
    </row>
    <row r="62" spans="1:13">
      <c r="A62" s="17" t="s">
        <v>63</v>
      </c>
      <c r="B62" s="15">
        <v>268323</v>
      </c>
      <c r="C62" s="15">
        <v>675038</v>
      </c>
      <c r="D62" s="15">
        <v>943361</v>
      </c>
      <c r="E62" s="15">
        <v>46643.194349824291</v>
      </c>
      <c r="F62" s="15">
        <v>143708.30565017572</v>
      </c>
      <c r="G62" s="15">
        <v>190351.5</v>
      </c>
      <c r="H62" s="15">
        <v>304875022.68000001</v>
      </c>
      <c r="I62" s="15">
        <v>765068334.77999985</v>
      </c>
      <c r="J62" s="15">
        <v>1069943357.4599998</v>
      </c>
      <c r="L62" s="16" t="e">
        <f>#REF!-'[2]ОБЪЕМЫ ВСЕГО'!AV61</f>
        <v>#REF!</v>
      </c>
    </row>
    <row r="63" spans="1:13" ht="15.6">
      <c r="A63" s="12" t="s">
        <v>64</v>
      </c>
      <c r="B63" s="15"/>
      <c r="C63" s="15"/>
      <c r="D63" s="15"/>
      <c r="E63" s="15"/>
      <c r="F63" s="15"/>
      <c r="G63" s="15"/>
      <c r="H63" s="15"/>
      <c r="I63" s="15"/>
      <c r="J63" s="15"/>
      <c r="L63" s="16" t="e">
        <f>#REF!-'[2]ОБЪЕМЫ ВСЕГО'!AV62</f>
        <v>#REF!</v>
      </c>
    </row>
    <row r="64" spans="1:13" ht="15.6">
      <c r="A64" s="20" t="s">
        <v>65</v>
      </c>
      <c r="B64" s="15">
        <v>2323</v>
      </c>
      <c r="C64" s="15">
        <v>4916</v>
      </c>
      <c r="D64" s="15">
        <v>7239</v>
      </c>
      <c r="E64" s="15">
        <v>0</v>
      </c>
      <c r="F64" s="15">
        <v>0</v>
      </c>
      <c r="G64" s="15">
        <v>0</v>
      </c>
      <c r="H64" s="15">
        <v>2218256.04</v>
      </c>
      <c r="I64" s="15">
        <v>5025445.46</v>
      </c>
      <c r="J64" s="15">
        <v>7243701.5</v>
      </c>
      <c r="L64" s="16">
        <f>D64-'[1]связь с ИТОГ ДЕНЬГИ 2024'!K64</f>
        <v>0</v>
      </c>
      <c r="M64" s="29">
        <f>J64-'[1]связь с ИТОГ ДЕНЬГИ 2024'!P64</f>
        <v>-7.9989433288574219E-4</v>
      </c>
    </row>
    <row r="65" spans="1:13" ht="15.6" hidden="1">
      <c r="A65" s="21" t="s">
        <v>66</v>
      </c>
      <c r="B65" s="15">
        <v>0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L65" s="16">
        <f>D65-'[1]связь с ИТОГ ДЕНЬГИ 2024'!K65</f>
        <v>0</v>
      </c>
      <c r="M65" s="29">
        <f>J65-'[1]связь с ИТОГ ДЕНЬГИ 2024'!P65</f>
        <v>0</v>
      </c>
    </row>
    <row r="66" spans="1:13" ht="15.6" hidden="1">
      <c r="A66" s="21" t="s">
        <v>67</v>
      </c>
      <c r="B66" s="15">
        <v>0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L66" s="16">
        <f>D66-'[1]связь с ИТОГ ДЕНЬГИ 2024'!K66</f>
        <v>0</v>
      </c>
      <c r="M66" s="29">
        <f>J66-'[1]связь с ИТОГ ДЕНЬГИ 2024'!P66</f>
        <v>0</v>
      </c>
    </row>
    <row r="67" spans="1:13" ht="15.6" hidden="1">
      <c r="A67" s="21" t="s">
        <v>68</v>
      </c>
      <c r="B67" s="15">
        <v>0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L67" s="16">
        <f>D67-'[1]связь с ИТОГ ДЕНЬГИ 2024'!K67</f>
        <v>0</v>
      </c>
      <c r="M67" s="29">
        <f>J67-'[1]связь с ИТОГ ДЕНЬГИ 2024'!P67</f>
        <v>0</v>
      </c>
    </row>
    <row r="68" spans="1:13" ht="15.6" hidden="1">
      <c r="A68" s="21" t="s">
        <v>69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L68" s="16">
        <f>D68-'[1]связь с ИТОГ ДЕНЬГИ 2024'!K68</f>
        <v>0</v>
      </c>
      <c r="M68" s="29">
        <f>J68-'[1]связь с ИТОГ ДЕНЬГИ 2024'!P68</f>
        <v>0</v>
      </c>
    </row>
    <row r="69" spans="1:13" ht="15.6">
      <c r="A69" s="14" t="s">
        <v>70</v>
      </c>
      <c r="B69" s="15">
        <v>526</v>
      </c>
      <c r="C69" s="15">
        <v>974</v>
      </c>
      <c r="D69" s="15">
        <v>1500</v>
      </c>
      <c r="E69" s="15">
        <v>0</v>
      </c>
      <c r="F69" s="15">
        <v>0</v>
      </c>
      <c r="G69" s="15">
        <v>0</v>
      </c>
      <c r="H69" s="15">
        <v>65201.31</v>
      </c>
      <c r="I69" s="15">
        <v>264918.69</v>
      </c>
      <c r="J69" s="15">
        <v>330120</v>
      </c>
      <c r="L69" s="16">
        <f>D69-'[1]связь с ИТОГ ДЕНЬГИ 2024'!K69</f>
        <v>0</v>
      </c>
      <c r="M69" s="29">
        <f>J69-'[1]связь с ИТОГ ДЕНЬГИ 2024'!P69</f>
        <v>0</v>
      </c>
    </row>
    <row r="70" spans="1:13" ht="15.6" hidden="1">
      <c r="A70" s="14" t="s">
        <v>71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L70" s="16">
        <f>D70-'[1]связь с ИТОГ ДЕНЬГИ 2024'!K70</f>
        <v>0</v>
      </c>
      <c r="M70" s="29">
        <f>J70-'[1]связь с ИТОГ ДЕНЬГИ 2024'!P70</f>
        <v>0</v>
      </c>
    </row>
    <row r="71" spans="1:13" ht="15.6" hidden="1">
      <c r="A71" s="14" t="s">
        <v>72</v>
      </c>
      <c r="B71" s="15">
        <v>0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L71" s="16">
        <f>D71-'[1]связь с ИТОГ ДЕНЬГИ 2024'!K71</f>
        <v>0</v>
      </c>
      <c r="M71" s="29">
        <f>J71-'[1]связь с ИТОГ ДЕНЬГИ 2024'!P71</f>
        <v>0</v>
      </c>
    </row>
    <row r="72" spans="1:13" ht="15.6" hidden="1">
      <c r="A72" s="21" t="s">
        <v>73</v>
      </c>
      <c r="B72" s="15">
        <v>0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L72" s="16">
        <f>D72-'[1]связь с ИТОГ ДЕНЬГИ 2024'!K72</f>
        <v>0</v>
      </c>
      <c r="M72" s="29">
        <f>J72-'[1]связь с ИТОГ ДЕНЬГИ 2024'!P72</f>
        <v>0</v>
      </c>
    </row>
    <row r="73" spans="1:13" ht="15.6" hidden="1">
      <c r="A73" s="14" t="s">
        <v>74</v>
      </c>
      <c r="B73" s="15">
        <v>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L73" s="16">
        <f>D73-'[1]связь с ИТОГ ДЕНЬГИ 2024'!K73</f>
        <v>0</v>
      </c>
      <c r="M73" s="29">
        <f>J73-'[1]связь с ИТОГ ДЕНЬГИ 2024'!P73</f>
        <v>0</v>
      </c>
    </row>
    <row r="74" spans="1:13" ht="15.6" hidden="1">
      <c r="A74" s="14" t="s">
        <v>75</v>
      </c>
      <c r="B74" s="15">
        <v>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L74" s="16">
        <f>D74-'[1]связь с ИТОГ ДЕНЬГИ 2024'!K74</f>
        <v>0</v>
      </c>
      <c r="M74" s="29">
        <f>J74-'[1]связь с ИТОГ ДЕНЬГИ 2024'!P74</f>
        <v>0</v>
      </c>
    </row>
    <row r="75" spans="1:13" ht="15.6" hidden="1">
      <c r="A75" s="14" t="s">
        <v>76</v>
      </c>
      <c r="B75" s="15">
        <v>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L75" s="16">
        <f>D75-'[1]связь с ИТОГ ДЕНЬГИ 2024'!K75</f>
        <v>0</v>
      </c>
      <c r="M75" s="29">
        <f>J75-'[1]связь с ИТОГ ДЕНЬГИ 2024'!P75</f>
        <v>0</v>
      </c>
    </row>
    <row r="76" spans="1:13" ht="15.6" hidden="1">
      <c r="A76" s="14" t="s">
        <v>77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L76" s="16">
        <f>D76-'[1]связь с ИТОГ ДЕНЬГИ 2024'!K76</f>
        <v>0</v>
      </c>
      <c r="M76" s="29">
        <f>J76-'[1]связь с ИТОГ ДЕНЬГИ 2024'!P76</f>
        <v>0</v>
      </c>
    </row>
    <row r="77" spans="1:13" ht="15.6" hidden="1">
      <c r="A77" s="14" t="s">
        <v>78</v>
      </c>
      <c r="B77" s="15">
        <v>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L77" s="16">
        <f>D77-'[1]связь с ИТОГ ДЕНЬГИ 2024'!K77</f>
        <v>0</v>
      </c>
      <c r="M77" s="29">
        <f>J77-'[1]связь с ИТОГ ДЕНЬГИ 2024'!P77</f>
        <v>0</v>
      </c>
    </row>
    <row r="78" spans="1:13" ht="15.6" hidden="1">
      <c r="A78" s="14" t="s">
        <v>79</v>
      </c>
      <c r="B78" s="15"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L78" s="16">
        <f>D78-'[1]связь с ИТОГ ДЕНЬГИ 2024'!K78</f>
        <v>0</v>
      </c>
      <c r="M78" s="29">
        <f>J78-'[1]связь с ИТОГ ДЕНЬГИ 2024'!P78</f>
        <v>0</v>
      </c>
    </row>
    <row r="79" spans="1:13" ht="15.6" hidden="1">
      <c r="A79" s="14" t="s">
        <v>80</v>
      </c>
      <c r="B79" s="15">
        <v>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L79" s="16">
        <f>D79-'[1]связь с ИТОГ ДЕНЬГИ 2024'!K79</f>
        <v>0</v>
      </c>
      <c r="M79" s="29">
        <f>J79-'[1]связь с ИТОГ ДЕНЬГИ 2024'!P79</f>
        <v>0</v>
      </c>
    </row>
    <row r="80" spans="1:13" ht="15.6" hidden="1">
      <c r="A80" s="22" t="s">
        <v>81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L80" s="16">
        <f>D80-'[1]связь с ИТОГ ДЕНЬГИ 2024'!K80</f>
        <v>0</v>
      </c>
      <c r="M80" s="29">
        <f>J80-'[1]связь с ИТОГ ДЕНЬГИ 2024'!P80</f>
        <v>0</v>
      </c>
    </row>
    <row r="81" spans="1:13" ht="15.6" hidden="1">
      <c r="A81" s="22" t="s">
        <v>82</v>
      </c>
      <c r="B81" s="15">
        <v>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L81" s="16">
        <f>D81-'[1]связь с ИТОГ ДЕНЬГИ 2024'!K81</f>
        <v>0</v>
      </c>
      <c r="M81" s="29">
        <f>J81-'[1]связь с ИТОГ ДЕНЬГИ 2024'!P81</f>
        <v>0</v>
      </c>
    </row>
    <row r="82" spans="1:13" ht="15.6" hidden="1">
      <c r="A82" s="22" t="s">
        <v>83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L82" s="16">
        <f>D82-'[1]связь с ИТОГ ДЕНЬГИ 2024'!K82</f>
        <v>0</v>
      </c>
      <c r="M82" s="29">
        <f>J82-'[1]связь с ИТОГ ДЕНЬГИ 2024'!P82</f>
        <v>0</v>
      </c>
    </row>
    <row r="83" spans="1:13" ht="15.6" hidden="1">
      <c r="A83" s="23" t="s">
        <v>84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L83" s="16">
        <f>D83-'[1]связь с ИТОГ ДЕНЬГИ 2024'!K83</f>
        <v>0</v>
      </c>
      <c r="M83" s="29">
        <f>J83-'[1]связь с ИТОГ ДЕНЬГИ 2024'!P83</f>
        <v>0</v>
      </c>
    </row>
    <row r="84" spans="1:13" ht="15.6" hidden="1">
      <c r="A84" s="23" t="s">
        <v>85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L84" s="16">
        <f>D84-'[1]связь с ИТОГ ДЕНЬГИ 2024'!K84</f>
        <v>0</v>
      </c>
      <c r="M84" s="29">
        <f>J84-'[1]связь с ИТОГ ДЕНЬГИ 2024'!P84</f>
        <v>0</v>
      </c>
    </row>
    <row r="85" spans="1:13" ht="15.6" hidden="1">
      <c r="A85" s="23" t="s">
        <v>86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L85" s="16">
        <f>D85-'[1]связь с ИТОГ ДЕНЬГИ 2024'!K85</f>
        <v>0</v>
      </c>
      <c r="M85" s="29">
        <f>J85-'[1]связь с ИТОГ ДЕНЬГИ 2024'!P85</f>
        <v>0</v>
      </c>
    </row>
    <row r="86" spans="1:13" ht="15.6" hidden="1">
      <c r="A86" s="23" t="s">
        <v>87</v>
      </c>
      <c r="B86" s="15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L86" s="16">
        <f>D86-'[1]связь с ИТОГ ДЕНЬГИ 2024'!K86</f>
        <v>0</v>
      </c>
      <c r="M86" s="29">
        <f>J86-'[1]связь с ИТОГ ДЕНЬГИ 2024'!P86</f>
        <v>0</v>
      </c>
    </row>
    <row r="87" spans="1:13" ht="15.6" hidden="1">
      <c r="A87" s="23" t="s">
        <v>88</v>
      </c>
      <c r="B87" s="15">
        <v>0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L87" s="16">
        <f>D87-'[1]связь с ИТОГ ДЕНЬГИ 2024'!K87</f>
        <v>0</v>
      </c>
      <c r="M87" s="29">
        <f>J87-'[1]связь с ИТОГ ДЕНЬГИ 2024'!P87</f>
        <v>0</v>
      </c>
    </row>
    <row r="88" spans="1:13" ht="15.6" hidden="1">
      <c r="A88" s="23" t="s">
        <v>89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L88" s="16">
        <f>D88-'[1]связь с ИТОГ ДЕНЬГИ 2024'!K88</f>
        <v>0</v>
      </c>
      <c r="M88" s="29">
        <f>J88-'[1]связь с ИТОГ ДЕНЬГИ 2024'!P88</f>
        <v>0</v>
      </c>
    </row>
    <row r="89" spans="1:13" ht="15.6" hidden="1">
      <c r="A89" s="23" t="s">
        <v>90</v>
      </c>
      <c r="B89" s="15">
        <v>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L89" s="16">
        <f>D89-'[1]связь с ИТОГ ДЕНЬГИ 2024'!K89</f>
        <v>0</v>
      </c>
      <c r="M89" s="29">
        <f>J89-'[1]связь с ИТОГ ДЕНЬГИ 2024'!P89</f>
        <v>0</v>
      </c>
    </row>
    <row r="90" spans="1:13" ht="15.6" hidden="1">
      <c r="A90" s="23" t="s">
        <v>91</v>
      </c>
      <c r="B90" s="15">
        <v>0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L90" s="16">
        <f>D90-'[1]связь с ИТОГ ДЕНЬГИ 2024'!K90</f>
        <v>0</v>
      </c>
      <c r="M90" s="29">
        <f>J90-'[1]связь с ИТОГ ДЕНЬГИ 2024'!P90</f>
        <v>0</v>
      </c>
    </row>
    <row r="91" spans="1:13" ht="15.6" hidden="1">
      <c r="A91" s="23" t="s">
        <v>92</v>
      </c>
      <c r="B91" s="15">
        <v>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L91" s="16">
        <f>D91-'[1]связь с ИТОГ ДЕНЬГИ 2024'!K91</f>
        <v>0</v>
      </c>
      <c r="M91" s="29">
        <f>J91-'[1]связь с ИТОГ ДЕНЬГИ 2024'!P91</f>
        <v>0</v>
      </c>
    </row>
    <row r="92" spans="1:13">
      <c r="A92" s="17" t="s">
        <v>93</v>
      </c>
      <c r="B92" s="13">
        <v>2849</v>
      </c>
      <c r="C92" s="13">
        <v>5890</v>
      </c>
      <c r="D92" s="13">
        <v>8739</v>
      </c>
      <c r="E92" s="13">
        <v>0</v>
      </c>
      <c r="F92" s="13">
        <v>0</v>
      </c>
      <c r="G92" s="13">
        <v>0</v>
      </c>
      <c r="H92" s="13">
        <v>2283457.35</v>
      </c>
      <c r="I92" s="13">
        <v>5290364.1500000004</v>
      </c>
      <c r="J92" s="13">
        <v>7573821.5</v>
      </c>
      <c r="L92" s="16" t="e">
        <f>#REF!-'[2]ОБЪЕМЫ ВСЕГО'!AV91</f>
        <v>#REF!</v>
      </c>
    </row>
    <row r="93" spans="1:13">
      <c r="A93" s="17" t="s">
        <v>94</v>
      </c>
      <c r="B93" s="13">
        <v>777614</v>
      </c>
      <c r="C93" s="13">
        <v>1401834</v>
      </c>
      <c r="D93" s="13">
        <v>2179448</v>
      </c>
      <c r="E93" s="13">
        <v>252347.78354572906</v>
      </c>
      <c r="F93" s="13">
        <v>420872.71645427088</v>
      </c>
      <c r="G93" s="13">
        <v>673220.5</v>
      </c>
      <c r="H93" s="13">
        <v>797222217.98000002</v>
      </c>
      <c r="I93" s="13">
        <v>1423305963.6299996</v>
      </c>
      <c r="J93" s="13">
        <v>2220528181.6099997</v>
      </c>
      <c r="L93" s="16" t="e">
        <f>#REF!-'[2]ОБЪЕМЫ ВСЕГО'!AV92</f>
        <v>#REF!</v>
      </c>
    </row>
    <row r="94" spans="1:13" ht="15.6" hidden="1">
      <c r="A94" s="24"/>
      <c r="D94" s="25">
        <f>'[1]связь с ИТОГ ДЕНЬГИ 2024'!K93</f>
        <v>2179448</v>
      </c>
      <c r="J94" s="25">
        <f>'[1]ОБЪЕМЫ ВСЕГО'!AW93</f>
        <v>2220528181.6057281</v>
      </c>
    </row>
    <row r="95" spans="1:13" hidden="1">
      <c r="D95" s="25">
        <f>D93-D94</f>
        <v>0</v>
      </c>
      <c r="J95" s="25">
        <f>J93-J94</f>
        <v>4.2715072631835938E-3</v>
      </c>
    </row>
    <row r="96" spans="1:13" hidden="1"/>
    <row r="97" spans="4:10" hidden="1">
      <c r="J97" s="25"/>
    </row>
    <row r="98" spans="4:10" hidden="1"/>
    <row r="99" spans="4:10" hidden="1">
      <c r="D99" s="25"/>
    </row>
  </sheetData>
  <mergeCells count="1">
    <mergeCell ref="A2:A4"/>
  </mergeCells>
  <pageMargins left="0.31496062992125984" right="0.31496062992125984" top="0.74803149606299213" bottom="0.35433070866141736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99"/>
  <sheetViews>
    <sheetView zoomScale="70" zoomScaleNormal="70" workbookViewId="0">
      <selection sqref="A1:J93"/>
    </sheetView>
  </sheetViews>
  <sheetFormatPr defaultColWidth="9.109375" defaultRowHeight="14.4"/>
  <cols>
    <col min="1" max="1" width="60.44140625" style="26" customWidth="1"/>
    <col min="2" max="2" width="18.44140625" style="1" customWidth="1"/>
    <col min="3" max="3" width="19.88671875" style="1" customWidth="1"/>
    <col min="4" max="4" width="18" style="1" customWidth="1"/>
    <col min="5" max="5" width="18.33203125" style="1" customWidth="1"/>
    <col min="6" max="6" width="19.88671875" style="1" customWidth="1"/>
    <col min="7" max="7" width="18.5546875" style="1" customWidth="1"/>
    <col min="8" max="8" width="19.88671875" style="1" customWidth="1"/>
    <col min="9" max="10" width="17.33203125" style="1" customWidth="1"/>
    <col min="11" max="11" width="9.109375" style="3"/>
    <col min="12" max="12" width="0" style="3" hidden="1" customWidth="1"/>
    <col min="13" max="13" width="11.44140625" style="3" hidden="1" customWidth="1"/>
    <col min="14" max="14" width="0" style="3" hidden="1" customWidth="1"/>
    <col min="15" max="16384" width="9.109375" style="3"/>
  </cols>
  <sheetData>
    <row r="1" spans="1:13" ht="15.6">
      <c r="A1" s="2" t="s">
        <v>100</v>
      </c>
    </row>
    <row r="2" spans="1:13" ht="18">
      <c r="A2" s="39" t="s">
        <v>3</v>
      </c>
      <c r="B2" s="5" t="s">
        <v>98</v>
      </c>
      <c r="C2" s="6"/>
      <c r="D2" s="6"/>
      <c r="E2" s="5" t="s">
        <v>99</v>
      </c>
      <c r="F2" s="6"/>
      <c r="G2" s="6"/>
      <c r="H2" s="5" t="s">
        <v>6</v>
      </c>
      <c r="I2" s="6"/>
      <c r="J2" s="30"/>
    </row>
    <row r="3" spans="1:13" ht="47.25" customHeight="1">
      <c r="A3" s="39"/>
      <c r="B3" s="7" t="s">
        <v>7</v>
      </c>
      <c r="C3" s="7" t="s">
        <v>8</v>
      </c>
      <c r="D3" s="7" t="s">
        <v>9</v>
      </c>
      <c r="E3" s="9" t="s">
        <v>7</v>
      </c>
      <c r="F3" s="9" t="s">
        <v>8</v>
      </c>
      <c r="G3" s="9" t="s">
        <v>9</v>
      </c>
      <c r="H3" s="9" t="s">
        <v>7</v>
      </c>
      <c r="I3" s="9" t="s">
        <v>8</v>
      </c>
      <c r="J3" s="10" t="s">
        <v>9</v>
      </c>
    </row>
    <row r="4" spans="1:13">
      <c r="A4" s="39"/>
      <c r="B4" s="11"/>
      <c r="C4" s="11"/>
      <c r="D4" s="11" t="s">
        <v>10</v>
      </c>
      <c r="E4" s="11"/>
      <c r="F4" s="11"/>
      <c r="G4" s="11" t="s">
        <v>10</v>
      </c>
      <c r="H4" s="11"/>
      <c r="I4" s="11"/>
      <c r="J4" s="11" t="s">
        <v>10</v>
      </c>
    </row>
    <row r="5" spans="1:13" ht="15.6">
      <c r="A5" s="12" t="s">
        <v>11</v>
      </c>
      <c r="B5" s="13"/>
      <c r="C5" s="13"/>
      <c r="D5" s="13"/>
      <c r="E5" s="13"/>
      <c r="F5" s="13"/>
      <c r="G5" s="13"/>
      <c r="H5" s="13"/>
      <c r="I5" s="13"/>
      <c r="J5" s="13"/>
    </row>
    <row r="6" spans="1:13" ht="15.6">
      <c r="A6" s="14" t="s">
        <v>12</v>
      </c>
      <c r="B6" s="15">
        <v>7708</v>
      </c>
      <c r="C6" s="15">
        <v>11292</v>
      </c>
      <c r="D6" s="15">
        <v>19000</v>
      </c>
      <c r="E6" s="15">
        <v>0</v>
      </c>
      <c r="F6" s="15">
        <v>0</v>
      </c>
      <c r="G6" s="15">
        <v>0</v>
      </c>
      <c r="H6" s="15">
        <v>6729536.2999999998</v>
      </c>
      <c r="I6" s="15">
        <v>9917503.6999999993</v>
      </c>
      <c r="J6" s="15">
        <v>16647040</v>
      </c>
      <c r="L6" s="16">
        <f>D6-'[1]связь с ИТОГ ДЕНЬГИ 2024'!J6</f>
        <v>0</v>
      </c>
      <c r="M6" s="29">
        <f>J6-'[1]связь с ИТОГ ДЕНЬГИ 2024'!O6</f>
        <v>0</v>
      </c>
    </row>
    <row r="7" spans="1:13" ht="15.6">
      <c r="A7" s="14" t="s">
        <v>13</v>
      </c>
      <c r="B7" s="15">
        <v>9444</v>
      </c>
      <c r="C7" s="15">
        <v>15554</v>
      </c>
      <c r="D7" s="15">
        <v>24998</v>
      </c>
      <c r="E7" s="15">
        <v>0</v>
      </c>
      <c r="F7" s="15">
        <v>0</v>
      </c>
      <c r="G7" s="15">
        <v>0</v>
      </c>
      <c r="H7" s="15">
        <v>8036734.7199999997</v>
      </c>
      <c r="I7" s="15">
        <v>13538763.460000001</v>
      </c>
      <c r="J7" s="15">
        <v>21575498.18</v>
      </c>
      <c r="L7" s="16">
        <f>D7-'[1]связь с ИТОГ ДЕНЬГИ 2024'!J7</f>
        <v>0</v>
      </c>
      <c r="M7" s="29">
        <f>J7-'[1]связь с ИТОГ ДЕНЬГИ 2024'!O7</f>
        <v>0</v>
      </c>
    </row>
    <row r="8" spans="1:13" ht="15.6" hidden="1">
      <c r="A8" s="14" t="s">
        <v>14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L8" s="16">
        <f>D8-'[1]связь с ИТОГ ДЕНЬГИ 2024'!J8</f>
        <v>0</v>
      </c>
      <c r="M8" s="29">
        <f>J8-'[1]связь с ИТОГ ДЕНЬГИ 2024'!O8</f>
        <v>0</v>
      </c>
    </row>
    <row r="9" spans="1:13" ht="15.6">
      <c r="A9" s="14" t="s">
        <v>15</v>
      </c>
      <c r="B9" s="15">
        <v>13800</v>
      </c>
      <c r="C9" s="15">
        <v>16200</v>
      </c>
      <c r="D9" s="15">
        <v>30000</v>
      </c>
      <c r="E9" s="15">
        <v>70294.44</v>
      </c>
      <c r="F9" s="15">
        <v>82519.56</v>
      </c>
      <c r="G9" s="15">
        <v>152814</v>
      </c>
      <c r="H9" s="15">
        <v>12317672.810000001</v>
      </c>
      <c r="I9" s="15">
        <v>14487430.93</v>
      </c>
      <c r="J9" s="15">
        <v>26805103.740000002</v>
      </c>
      <c r="L9" s="16">
        <f>D9-'[1]связь с ИТОГ ДЕНЬГИ 2024'!J9</f>
        <v>0</v>
      </c>
      <c r="M9" s="29">
        <f>J9-'[1]связь с ИТОГ ДЕНЬГИ 2024'!O9</f>
        <v>0</v>
      </c>
    </row>
    <row r="10" spans="1:13" ht="15.6" hidden="1">
      <c r="A10" s="14" t="s">
        <v>16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L10" s="16">
        <f>D10-'[1]связь с ИТОГ ДЕНЬГИ 2024'!J10</f>
        <v>0</v>
      </c>
      <c r="M10" s="29">
        <f>J10-'[1]связь с ИТОГ ДЕНЬГИ 2024'!O10</f>
        <v>0</v>
      </c>
    </row>
    <row r="11" spans="1:13" ht="15.6" hidden="1">
      <c r="A11" s="14" t="s">
        <v>17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L11" s="16">
        <f>D11-'[1]связь с ИТОГ ДЕНЬГИ 2024'!J11</f>
        <v>0</v>
      </c>
      <c r="M11" s="29">
        <f>J11-'[1]связь с ИТОГ ДЕНЬГИ 2024'!O11</f>
        <v>0</v>
      </c>
    </row>
    <row r="12" spans="1:13" ht="15.6" hidden="1">
      <c r="A12" s="14" t="s">
        <v>18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L12" s="16">
        <f>D12-'[1]связь с ИТОГ ДЕНЬГИ 2024'!J12</f>
        <v>0</v>
      </c>
      <c r="M12" s="29">
        <f>J12-'[1]связь с ИТОГ ДЕНЬГИ 2024'!O12</f>
        <v>0</v>
      </c>
    </row>
    <row r="13" spans="1:13" ht="15.6" hidden="1">
      <c r="A13" s="14" t="s">
        <v>19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L13" s="16">
        <f>D13-'[1]связь с ИТОГ ДЕНЬГИ 2024'!J13</f>
        <v>0</v>
      </c>
      <c r="M13" s="29">
        <f>J13-'[1]связь с ИТОГ ДЕНЬГИ 2024'!O13</f>
        <v>0</v>
      </c>
    </row>
    <row r="14" spans="1:13" ht="31.2" hidden="1">
      <c r="A14" s="14" t="s">
        <v>20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L14" s="16">
        <f>D14-'[1]связь с ИТОГ ДЕНЬГИ 2024'!J14</f>
        <v>0</v>
      </c>
      <c r="M14" s="29">
        <f>J14-'[1]связь с ИТОГ ДЕНЬГИ 2024'!O14</f>
        <v>0</v>
      </c>
    </row>
    <row r="15" spans="1:13" ht="15.6" hidden="1">
      <c r="A15" s="14"/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L15" s="16">
        <f>D15-'[1]связь с ИТОГ ДЕНЬГИ 2024'!J15</f>
        <v>0</v>
      </c>
      <c r="M15" s="29">
        <f>J15-'[1]связь с ИТОГ ДЕНЬГИ 2024'!O15</f>
        <v>0</v>
      </c>
    </row>
    <row r="16" spans="1:13" ht="15.6" hidden="1">
      <c r="A16" s="14"/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L16" s="16">
        <f>D16-'[1]связь с ИТОГ ДЕНЬГИ 2024'!J16</f>
        <v>0</v>
      </c>
      <c r="M16" s="29">
        <f>J16-'[1]связь с ИТОГ ДЕНЬГИ 2024'!O16</f>
        <v>0</v>
      </c>
    </row>
    <row r="17" spans="1:13">
      <c r="A17" s="17" t="s">
        <v>21</v>
      </c>
      <c r="B17" s="15">
        <v>30952</v>
      </c>
      <c r="C17" s="15">
        <v>43046</v>
      </c>
      <c r="D17" s="15">
        <v>73998</v>
      </c>
      <c r="E17" s="15">
        <v>70294.44</v>
      </c>
      <c r="F17" s="15">
        <v>82519.56</v>
      </c>
      <c r="G17" s="15">
        <v>152814</v>
      </c>
      <c r="H17" s="15">
        <v>27083943.829999998</v>
      </c>
      <c r="I17" s="15">
        <v>37943698.090000004</v>
      </c>
      <c r="J17" s="15">
        <v>65027641.920000002</v>
      </c>
      <c r="L17" s="16"/>
    </row>
    <row r="18" spans="1:13" ht="15.6">
      <c r="A18" s="12" t="s">
        <v>22</v>
      </c>
      <c r="B18" s="15"/>
      <c r="C18" s="15"/>
      <c r="D18" s="15"/>
      <c r="E18" s="15"/>
      <c r="F18" s="15"/>
      <c r="G18" s="15"/>
      <c r="H18" s="15"/>
      <c r="I18" s="15"/>
      <c r="J18" s="15"/>
      <c r="L18" s="16"/>
    </row>
    <row r="19" spans="1:13" ht="15.6">
      <c r="A19" s="14" t="s">
        <v>23</v>
      </c>
      <c r="B19" s="15">
        <v>12657</v>
      </c>
      <c r="C19" s="15">
        <v>15343</v>
      </c>
      <c r="D19" s="15">
        <v>28000</v>
      </c>
      <c r="E19" s="15">
        <v>0</v>
      </c>
      <c r="F19" s="15">
        <v>0</v>
      </c>
      <c r="G19" s="15">
        <v>0</v>
      </c>
      <c r="H19" s="15">
        <v>10521845.08</v>
      </c>
      <c r="I19" s="15">
        <v>12889591.92</v>
      </c>
      <c r="J19" s="15">
        <v>23411437</v>
      </c>
      <c r="L19" s="16">
        <f>D19-'[1]связь с ИТОГ ДЕНЬГИ 2024'!J19</f>
        <v>0</v>
      </c>
      <c r="M19" s="29">
        <f>J19-'[1]связь с ИТОГ ДЕНЬГИ 2024'!O19</f>
        <v>0</v>
      </c>
    </row>
    <row r="20" spans="1:13" ht="31.2">
      <c r="A20" s="14" t="s">
        <v>24</v>
      </c>
      <c r="B20" s="15">
        <v>26066</v>
      </c>
      <c r="C20" s="15">
        <v>36715</v>
      </c>
      <c r="D20" s="15">
        <v>62781</v>
      </c>
      <c r="E20" s="15">
        <v>0</v>
      </c>
      <c r="F20" s="15">
        <v>0</v>
      </c>
      <c r="G20" s="15">
        <v>0</v>
      </c>
      <c r="H20" s="15">
        <v>20916212.670000002</v>
      </c>
      <c r="I20" s="15">
        <v>29501833.289999999</v>
      </c>
      <c r="J20" s="15">
        <v>50418045.960000001</v>
      </c>
      <c r="L20" s="16">
        <f>D20-'[1]связь с ИТОГ ДЕНЬГИ 2024'!J20</f>
        <v>0</v>
      </c>
      <c r="M20" s="29">
        <f>J20-'[1]связь с ИТОГ ДЕНЬГИ 2024'!O20</f>
        <v>0</v>
      </c>
    </row>
    <row r="21" spans="1:13" ht="15.6">
      <c r="A21" s="18" t="s">
        <v>25</v>
      </c>
      <c r="B21" s="15">
        <v>1</v>
      </c>
      <c r="C21" s="15">
        <v>1</v>
      </c>
      <c r="D21" s="15">
        <v>2</v>
      </c>
      <c r="E21" s="15">
        <v>0</v>
      </c>
      <c r="F21" s="15">
        <v>0</v>
      </c>
      <c r="G21" s="15">
        <v>0</v>
      </c>
      <c r="H21" s="15">
        <v>800.26</v>
      </c>
      <c r="I21" s="15">
        <v>800.26</v>
      </c>
      <c r="J21" s="15">
        <v>1600.52</v>
      </c>
      <c r="L21" s="16">
        <f>D21-'[1]связь с ИТОГ ДЕНЬГИ 2024'!J21</f>
        <v>0</v>
      </c>
      <c r="M21" s="29">
        <f>J21-'[1]связь с ИТОГ ДЕНЬГИ 2024'!O21</f>
        <v>0</v>
      </c>
    </row>
    <row r="22" spans="1:13" ht="15.6">
      <c r="A22" s="14" t="s">
        <v>26</v>
      </c>
      <c r="B22" s="15">
        <v>7759</v>
      </c>
      <c r="C22" s="15">
        <v>13141</v>
      </c>
      <c r="D22" s="15">
        <v>20900</v>
      </c>
      <c r="E22" s="15">
        <v>0</v>
      </c>
      <c r="F22" s="15">
        <v>0</v>
      </c>
      <c r="G22" s="15">
        <v>0</v>
      </c>
      <c r="H22" s="15">
        <v>6206864.29</v>
      </c>
      <c r="I22" s="15">
        <v>10518569.710000001</v>
      </c>
      <c r="J22" s="15">
        <v>16725434</v>
      </c>
      <c r="L22" s="16">
        <f>D22-'[1]связь с ИТОГ ДЕНЬГИ 2024'!J22</f>
        <v>0</v>
      </c>
      <c r="M22" s="29">
        <f>J22-'[1]связь с ИТОГ ДЕНЬГИ 2024'!O22</f>
        <v>0</v>
      </c>
    </row>
    <row r="23" spans="1:13" ht="15.6">
      <c r="A23" s="14" t="s">
        <v>27</v>
      </c>
      <c r="B23" s="15">
        <v>13094</v>
      </c>
      <c r="C23" s="15">
        <v>22906</v>
      </c>
      <c r="D23" s="15">
        <v>36000</v>
      </c>
      <c r="E23" s="15">
        <v>0</v>
      </c>
      <c r="F23" s="15">
        <v>0</v>
      </c>
      <c r="G23" s="15">
        <v>0</v>
      </c>
      <c r="H23" s="15">
        <v>10470782.85</v>
      </c>
      <c r="I23" s="15">
        <v>18338577.149999999</v>
      </c>
      <c r="J23" s="15">
        <v>28809360</v>
      </c>
      <c r="L23" s="16">
        <f>D23-'[1]связь с ИТОГ ДЕНЬГИ 2024'!J23</f>
        <v>0</v>
      </c>
      <c r="M23" s="29">
        <f>J23-'[1]связь с ИТОГ ДЕНЬГИ 2024'!O23</f>
        <v>0</v>
      </c>
    </row>
    <row r="24" spans="1:13" ht="15.6">
      <c r="A24" s="14" t="s">
        <v>28</v>
      </c>
      <c r="B24" s="15">
        <v>24652</v>
      </c>
      <c r="C24" s="15">
        <v>18348</v>
      </c>
      <c r="D24" s="15">
        <v>43000</v>
      </c>
      <c r="E24" s="15">
        <v>0</v>
      </c>
      <c r="F24" s="15">
        <v>0</v>
      </c>
      <c r="G24" s="15">
        <v>0</v>
      </c>
      <c r="H24" s="15">
        <v>19710289.350000001</v>
      </c>
      <c r="I24" s="15">
        <v>14700890.65</v>
      </c>
      <c r="J24" s="15">
        <v>34411180</v>
      </c>
      <c r="L24" s="16">
        <f>D24-'[1]связь с ИТОГ ДЕНЬГИ 2024'!J24</f>
        <v>0</v>
      </c>
      <c r="M24" s="29">
        <f>J24-'[1]связь с ИТОГ ДЕНЬГИ 2024'!O24</f>
        <v>0</v>
      </c>
    </row>
    <row r="25" spans="1:13" ht="15.6">
      <c r="A25" s="14" t="s">
        <v>29</v>
      </c>
      <c r="B25" s="15">
        <v>2226</v>
      </c>
      <c r="C25" s="15">
        <v>2274</v>
      </c>
      <c r="D25" s="15">
        <v>4500</v>
      </c>
      <c r="E25" s="15">
        <v>0</v>
      </c>
      <c r="F25" s="15">
        <v>0</v>
      </c>
      <c r="G25" s="15">
        <v>0</v>
      </c>
      <c r="H25" s="15">
        <v>1782149.93</v>
      </c>
      <c r="I25" s="15">
        <v>1819020.07</v>
      </c>
      <c r="J25" s="15">
        <v>3601170</v>
      </c>
      <c r="L25" s="16">
        <f>D25-'[1]связь с ИТОГ ДЕНЬГИ 2024'!J25</f>
        <v>0</v>
      </c>
      <c r="M25" s="29">
        <f>J25-'[1]связь с ИТОГ ДЕНЬГИ 2024'!O25</f>
        <v>0</v>
      </c>
    </row>
    <row r="26" spans="1:13" ht="15.6">
      <c r="A26" s="14" t="s">
        <v>30</v>
      </c>
      <c r="B26" s="15">
        <v>261</v>
      </c>
      <c r="C26" s="15">
        <v>739</v>
      </c>
      <c r="D26" s="15">
        <v>1000</v>
      </c>
      <c r="E26" s="15">
        <v>0</v>
      </c>
      <c r="F26" s="15">
        <v>0</v>
      </c>
      <c r="G26" s="15">
        <v>0</v>
      </c>
      <c r="H26" s="15">
        <v>209188.27</v>
      </c>
      <c r="I26" s="15">
        <v>591071.73</v>
      </c>
      <c r="J26" s="15">
        <v>800260</v>
      </c>
      <c r="L26" s="16">
        <f>D26-'[1]связь с ИТОГ ДЕНЬГИ 2024'!J26</f>
        <v>0</v>
      </c>
      <c r="M26" s="29">
        <f>J26-'[1]связь с ИТОГ ДЕНЬГИ 2024'!O26</f>
        <v>0</v>
      </c>
    </row>
    <row r="27" spans="1:13" ht="15.6">
      <c r="A27" s="14" t="s">
        <v>31</v>
      </c>
      <c r="B27" s="15">
        <v>345</v>
      </c>
      <c r="C27" s="15">
        <v>1055</v>
      </c>
      <c r="D27" s="15">
        <v>1400</v>
      </c>
      <c r="E27" s="15">
        <v>0</v>
      </c>
      <c r="F27" s="15">
        <v>0</v>
      </c>
      <c r="G27" s="15">
        <v>0</v>
      </c>
      <c r="H27" s="15">
        <v>276899.63</v>
      </c>
      <c r="I27" s="15">
        <v>843464.37</v>
      </c>
      <c r="J27" s="15">
        <v>1120364</v>
      </c>
      <c r="L27" s="16">
        <f>D27-'[1]связь с ИТОГ ДЕНЬГИ 2024'!J27</f>
        <v>0</v>
      </c>
      <c r="M27" s="29">
        <f>J27-'[1]связь с ИТОГ ДЕНЬГИ 2024'!O27</f>
        <v>0</v>
      </c>
    </row>
    <row r="28" spans="1:13" ht="31.2">
      <c r="A28" s="14" t="s">
        <v>32</v>
      </c>
      <c r="B28" s="15">
        <v>826</v>
      </c>
      <c r="C28" s="15">
        <v>1174</v>
      </c>
      <c r="D28" s="15">
        <v>2000</v>
      </c>
      <c r="E28" s="15">
        <v>2040.2200000000003</v>
      </c>
      <c r="F28" s="15">
        <v>2899.78</v>
      </c>
      <c r="G28" s="15">
        <v>4940</v>
      </c>
      <c r="H28" s="15">
        <v>353242.55</v>
      </c>
      <c r="I28" s="15">
        <v>513282.85</v>
      </c>
      <c r="J28" s="15">
        <v>866525.39999999991</v>
      </c>
      <c r="L28" s="16">
        <f>D28-'[1]связь с ИТОГ ДЕНЬГИ 2024'!J28</f>
        <v>0</v>
      </c>
      <c r="M28" s="29">
        <f>J28-'[1]связь с ИТОГ ДЕНЬГИ 2024'!O28</f>
        <v>0</v>
      </c>
    </row>
    <row r="29" spans="1:13" ht="15.6" hidden="1">
      <c r="A29" s="14" t="s">
        <v>33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L29" s="16">
        <f>D29-'[1]связь с ИТОГ ДЕНЬГИ 2024'!J29</f>
        <v>0</v>
      </c>
      <c r="M29" s="29">
        <f>J29-'[1]связь с ИТОГ ДЕНЬГИ 2024'!O29</f>
        <v>0</v>
      </c>
    </row>
    <row r="30" spans="1:13" ht="15.6" hidden="1">
      <c r="A30" s="14" t="s">
        <v>34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L30" s="16">
        <f>D30-'[1]связь с ИТОГ ДЕНЬГИ 2024'!J30</f>
        <v>0</v>
      </c>
      <c r="M30" s="29">
        <f>J30-'[1]связь с ИТОГ ДЕНЬГИ 2024'!O30</f>
        <v>0</v>
      </c>
    </row>
    <row r="31" spans="1:13" ht="15.6" hidden="1">
      <c r="A31" s="14" t="s">
        <v>35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L31" s="16">
        <f>D31-'[1]связь с ИТОГ ДЕНЬГИ 2024'!J31</f>
        <v>0</v>
      </c>
      <c r="M31" s="29">
        <f>J31-'[1]связь с ИТОГ ДЕНЬГИ 2024'!O31</f>
        <v>0</v>
      </c>
    </row>
    <row r="32" spans="1:13" ht="15.6" hidden="1">
      <c r="A32" s="14" t="s">
        <v>36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L32" s="16">
        <f>D32-'[1]связь с ИТОГ ДЕНЬГИ 2024'!J32</f>
        <v>0</v>
      </c>
      <c r="M32" s="29">
        <f>J32-'[1]связь с ИТОГ ДЕНЬГИ 2024'!O32</f>
        <v>0</v>
      </c>
    </row>
    <row r="33" spans="1:13" hidden="1">
      <c r="A33" s="19"/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L33" s="16">
        <f>D33-'[1]связь с ИТОГ ДЕНЬГИ 2024'!J33</f>
        <v>0</v>
      </c>
      <c r="M33" s="29">
        <f>J33-'[1]связь с ИТОГ ДЕНЬГИ 2024'!O33</f>
        <v>0</v>
      </c>
    </row>
    <row r="34" spans="1:13" hidden="1">
      <c r="A34" s="19"/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L34" s="16">
        <f>D34-'[1]связь с ИТОГ ДЕНЬГИ 2024'!J34</f>
        <v>0</v>
      </c>
      <c r="M34" s="29">
        <f>J34-'[1]связь с ИТОГ ДЕНЬГИ 2024'!O34</f>
        <v>0</v>
      </c>
    </row>
    <row r="35" spans="1:13" hidden="1">
      <c r="A35" s="19"/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L35" s="16">
        <f>D35-'[1]связь с ИТОГ ДЕНЬГИ 2024'!J35</f>
        <v>0</v>
      </c>
      <c r="M35" s="29">
        <f>J35-'[1]связь с ИТОГ ДЕНЬГИ 2024'!O35</f>
        <v>0</v>
      </c>
    </row>
    <row r="36" spans="1:13">
      <c r="A36" s="17" t="s">
        <v>37</v>
      </c>
      <c r="B36" s="15">
        <v>87887</v>
      </c>
      <c r="C36" s="15">
        <v>111696</v>
      </c>
      <c r="D36" s="15">
        <v>199583</v>
      </c>
      <c r="E36" s="15">
        <v>2040.2200000000003</v>
      </c>
      <c r="F36" s="15">
        <v>2899.78</v>
      </c>
      <c r="G36" s="15">
        <v>4940</v>
      </c>
      <c r="H36" s="15">
        <v>70448274.879999995</v>
      </c>
      <c r="I36" s="15">
        <v>89717102</v>
      </c>
      <c r="J36" s="15">
        <v>160165376.88000003</v>
      </c>
      <c r="L36" s="16"/>
    </row>
    <row r="37" spans="1:13" ht="15.6">
      <c r="A37" s="12" t="s">
        <v>38</v>
      </c>
      <c r="B37" s="15"/>
      <c r="C37" s="15"/>
      <c r="D37" s="15"/>
      <c r="E37" s="15"/>
      <c r="F37" s="15"/>
      <c r="G37" s="15"/>
      <c r="H37" s="15"/>
      <c r="I37" s="15"/>
      <c r="J37" s="15"/>
      <c r="L37" s="16"/>
    </row>
    <row r="38" spans="1:13" ht="15.6">
      <c r="A38" s="12" t="s">
        <v>39</v>
      </c>
      <c r="B38" s="15">
        <v>502</v>
      </c>
      <c r="C38" s="15">
        <v>1298</v>
      </c>
      <c r="D38" s="15">
        <v>1800</v>
      </c>
      <c r="E38" s="15">
        <v>141.69491525423729</v>
      </c>
      <c r="F38" s="15">
        <v>485.30508474576271</v>
      </c>
      <c r="G38" s="15">
        <v>627</v>
      </c>
      <c r="H38" s="15">
        <v>342796.47</v>
      </c>
      <c r="I38" s="15">
        <v>1218585.17</v>
      </c>
      <c r="J38" s="15">
        <v>1561381.64</v>
      </c>
      <c r="L38" s="16">
        <f>D38-'[1]связь с ИТОГ ДЕНЬГИ 2024'!J38</f>
        <v>0</v>
      </c>
      <c r="M38" s="29">
        <f>J38-'[1]связь с ИТОГ ДЕНЬГИ 2024'!O38</f>
        <v>0</v>
      </c>
    </row>
    <row r="39" spans="1:13" ht="15.6">
      <c r="A39" s="12" t="s">
        <v>40</v>
      </c>
      <c r="B39" s="15">
        <v>370</v>
      </c>
      <c r="C39" s="15">
        <v>3830</v>
      </c>
      <c r="D39" s="15">
        <v>4200</v>
      </c>
      <c r="E39" s="15">
        <v>25.714776632302403</v>
      </c>
      <c r="F39" s="15">
        <v>1043.2852233676977</v>
      </c>
      <c r="G39" s="15">
        <v>1069</v>
      </c>
      <c r="H39" s="15">
        <v>264481.2</v>
      </c>
      <c r="I39" s="15">
        <v>3517301</v>
      </c>
      <c r="J39" s="15">
        <v>3781782.2</v>
      </c>
      <c r="L39" s="16">
        <f>D39-'[1]связь с ИТОГ ДЕНЬГИ 2024'!J39</f>
        <v>0</v>
      </c>
      <c r="M39" s="29">
        <f>J39-'[1]связь с ИТОГ ДЕНЬГИ 2024'!O39</f>
        <v>0</v>
      </c>
    </row>
    <row r="40" spans="1:13" ht="15.6">
      <c r="A40" s="12" t="s">
        <v>41</v>
      </c>
      <c r="B40" s="15">
        <v>3392</v>
      </c>
      <c r="C40" s="15">
        <v>1608</v>
      </c>
      <c r="D40" s="15">
        <v>5000</v>
      </c>
      <c r="E40" s="15">
        <v>1191.0807560137457</v>
      </c>
      <c r="F40" s="15">
        <v>865.91924398625429</v>
      </c>
      <c r="G40" s="15">
        <v>2057</v>
      </c>
      <c r="H40" s="15">
        <v>2419989.15</v>
      </c>
      <c r="I40" s="15">
        <v>1671612.77</v>
      </c>
      <c r="J40" s="15">
        <v>4091601.92</v>
      </c>
      <c r="L40" s="16">
        <f>D40-'[1]связь с ИТОГ ДЕНЬГИ 2024'!J40</f>
        <v>0</v>
      </c>
      <c r="M40" s="29">
        <f>J40-'[1]связь с ИТОГ ДЕНЬГИ 2024'!O40</f>
        <v>0</v>
      </c>
    </row>
    <row r="41" spans="1:13" ht="15.6">
      <c r="A41" s="12" t="s">
        <v>42</v>
      </c>
      <c r="B41" s="15">
        <v>1371</v>
      </c>
      <c r="C41" s="15">
        <v>829</v>
      </c>
      <c r="D41" s="15">
        <v>2200</v>
      </c>
      <c r="E41" s="15">
        <v>1372.9042904290429</v>
      </c>
      <c r="F41" s="15">
        <v>1074.0957095709571</v>
      </c>
      <c r="G41" s="15">
        <v>2447</v>
      </c>
      <c r="H41" s="15">
        <v>1211072.99</v>
      </c>
      <c r="I41" s="15">
        <v>813951.25</v>
      </c>
      <c r="J41" s="15">
        <v>2025024.24</v>
      </c>
      <c r="L41" s="16">
        <f>D41-'[1]связь с ИТОГ ДЕНЬГИ 2024'!J41</f>
        <v>0</v>
      </c>
      <c r="M41" s="29">
        <f>J41-'[1]связь с ИТОГ ДЕНЬГИ 2024'!O41</f>
        <v>0</v>
      </c>
    </row>
    <row r="42" spans="1:13" ht="15.6">
      <c r="A42" s="12" t="s">
        <v>43</v>
      </c>
      <c r="B42" s="15">
        <v>179</v>
      </c>
      <c r="C42" s="15">
        <v>2221</v>
      </c>
      <c r="D42" s="15">
        <v>2400</v>
      </c>
      <c r="E42" s="15">
        <v>30.41340782122905</v>
      </c>
      <c r="F42" s="15">
        <v>1330.5865921787708</v>
      </c>
      <c r="G42" s="15">
        <v>1361</v>
      </c>
      <c r="H42" s="15">
        <v>64850.490000000005</v>
      </c>
      <c r="I42" s="15">
        <v>2119023.25</v>
      </c>
      <c r="J42" s="15">
        <v>2183873.7400000002</v>
      </c>
      <c r="L42" s="16">
        <f>D42-'[1]связь с ИТОГ ДЕНЬГИ 2024'!J42</f>
        <v>0</v>
      </c>
      <c r="M42" s="29">
        <f>J42-'[1]связь с ИТОГ ДЕНЬГИ 2024'!O42</f>
        <v>0</v>
      </c>
    </row>
    <row r="43" spans="1:13" ht="15.6">
      <c r="A43" s="12" t="s">
        <v>44</v>
      </c>
      <c r="B43" s="15">
        <v>331</v>
      </c>
      <c r="C43" s="15">
        <v>3169</v>
      </c>
      <c r="D43" s="15">
        <v>3500</v>
      </c>
      <c r="E43" s="15">
        <v>171.37109375</v>
      </c>
      <c r="F43" s="15">
        <v>2137.62890625</v>
      </c>
      <c r="G43" s="15">
        <v>2309</v>
      </c>
      <c r="H43" s="15">
        <v>276294.52</v>
      </c>
      <c r="I43" s="15">
        <v>2527919.5299999998</v>
      </c>
      <c r="J43" s="15">
        <v>2804214.05</v>
      </c>
      <c r="L43" s="16">
        <f>D43-'[1]связь с ИТОГ ДЕНЬГИ 2024'!J43</f>
        <v>0</v>
      </c>
      <c r="M43" s="29">
        <f>J43-'[1]связь с ИТОГ ДЕНЬГИ 2024'!O43</f>
        <v>0</v>
      </c>
    </row>
    <row r="44" spans="1:13" ht="15.6">
      <c r="A44" s="12" t="s">
        <v>45</v>
      </c>
      <c r="B44" s="15">
        <v>330</v>
      </c>
      <c r="C44" s="15">
        <v>1570</v>
      </c>
      <c r="D44" s="15">
        <v>1900</v>
      </c>
      <c r="E44" s="15">
        <v>96.108333333333334</v>
      </c>
      <c r="F44" s="15">
        <v>510.89166666666671</v>
      </c>
      <c r="G44" s="15">
        <v>607</v>
      </c>
      <c r="H44" s="15">
        <v>419510.62</v>
      </c>
      <c r="I44" s="15">
        <v>2023573.64</v>
      </c>
      <c r="J44" s="15">
        <v>2443084.2599999998</v>
      </c>
      <c r="L44" s="16">
        <f>D44-'[1]связь с ИТОГ ДЕНЬГИ 2024'!J44</f>
        <v>0</v>
      </c>
      <c r="M44" s="29">
        <f>J44-'[1]связь с ИТОГ ДЕНЬГИ 2024'!O44</f>
        <v>0</v>
      </c>
    </row>
    <row r="45" spans="1:13" ht="15.6">
      <c r="A45" s="12" t="s">
        <v>46</v>
      </c>
      <c r="B45" s="15">
        <v>92</v>
      </c>
      <c r="C45" s="15">
        <v>4608</v>
      </c>
      <c r="D45" s="15">
        <v>4700</v>
      </c>
      <c r="E45" s="15">
        <v>7.0428571428571427</v>
      </c>
      <c r="F45" s="15">
        <v>485.95714285714286</v>
      </c>
      <c r="G45" s="15">
        <v>493</v>
      </c>
      <c r="H45" s="15">
        <v>163986.57</v>
      </c>
      <c r="I45" s="15">
        <v>4168563.3200000003</v>
      </c>
      <c r="J45" s="15">
        <v>4332549.8900000006</v>
      </c>
      <c r="L45" s="16">
        <f>D45-'[1]связь с ИТОГ ДЕНЬГИ 2024'!J45</f>
        <v>0</v>
      </c>
      <c r="M45" s="29">
        <f>J45-'[1]связь с ИТОГ ДЕНЬГИ 2024'!O45</f>
        <v>0</v>
      </c>
    </row>
    <row r="46" spans="1:13" ht="15.6">
      <c r="A46" s="12" t="s">
        <v>47</v>
      </c>
      <c r="B46" s="15">
        <v>450</v>
      </c>
      <c r="C46" s="15">
        <v>150</v>
      </c>
      <c r="D46" s="15">
        <v>600</v>
      </c>
      <c r="E46" s="15">
        <v>131.35</v>
      </c>
      <c r="F46" s="15">
        <v>81.649999999999991</v>
      </c>
      <c r="G46" s="15">
        <v>213</v>
      </c>
      <c r="H46" s="15">
        <v>426664.11</v>
      </c>
      <c r="I46" s="15">
        <v>188231.22999999998</v>
      </c>
      <c r="J46" s="15">
        <v>614895.34</v>
      </c>
      <c r="L46" s="16">
        <f>D46-'[1]связь с ИТОГ ДЕНЬГИ 2024'!J46</f>
        <v>0</v>
      </c>
      <c r="M46" s="29">
        <f>J46-'[1]связь с ИТОГ ДЕНЬГИ 2024'!O46</f>
        <v>0</v>
      </c>
    </row>
    <row r="47" spans="1:13" ht="15.6">
      <c r="A47" s="12" t="s">
        <v>48</v>
      </c>
      <c r="B47" s="15">
        <v>26</v>
      </c>
      <c r="C47" s="15">
        <v>2474</v>
      </c>
      <c r="D47" s="15">
        <v>2500</v>
      </c>
      <c r="E47" s="15">
        <v>21.79937304075235</v>
      </c>
      <c r="F47" s="15">
        <v>1137.2006269592475</v>
      </c>
      <c r="G47" s="15">
        <v>1158.9999999999998</v>
      </c>
      <c r="H47" s="15">
        <v>38187.060000000005</v>
      </c>
      <c r="I47" s="15">
        <v>2311037.23</v>
      </c>
      <c r="J47" s="15">
        <v>2349224.29</v>
      </c>
      <c r="L47" s="16">
        <f>D47-'[1]связь с ИТОГ ДЕНЬГИ 2024'!J47</f>
        <v>0</v>
      </c>
      <c r="M47" s="29">
        <f>J47-'[1]связь с ИТОГ ДЕНЬГИ 2024'!O47</f>
        <v>0</v>
      </c>
    </row>
    <row r="48" spans="1:13" ht="15.6">
      <c r="A48" s="12" t="s">
        <v>49</v>
      </c>
      <c r="B48" s="15">
        <v>1168</v>
      </c>
      <c r="C48" s="15">
        <v>832</v>
      </c>
      <c r="D48" s="15">
        <v>2000</v>
      </c>
      <c r="E48" s="15">
        <v>510.10424710424712</v>
      </c>
      <c r="F48" s="15">
        <v>426.89575289575293</v>
      </c>
      <c r="G48" s="15">
        <v>937</v>
      </c>
      <c r="H48" s="15">
        <v>877677.53</v>
      </c>
      <c r="I48" s="15">
        <v>639259.13</v>
      </c>
      <c r="J48" s="15">
        <v>1516936.6600000001</v>
      </c>
      <c r="L48" s="16">
        <f>D48-'[1]связь с ИТОГ ДЕНЬГИ 2024'!J48</f>
        <v>0</v>
      </c>
      <c r="M48" s="29">
        <f>J48-'[1]связь с ИТОГ ДЕНЬГИ 2024'!O48</f>
        <v>0</v>
      </c>
    </row>
    <row r="49" spans="1:13" ht="15.6">
      <c r="A49" s="12" t="s">
        <v>50</v>
      </c>
      <c r="B49" s="15">
        <v>3931</v>
      </c>
      <c r="C49" s="15">
        <v>16569</v>
      </c>
      <c r="D49" s="15">
        <v>20500</v>
      </c>
      <c r="E49" s="15">
        <v>2058.2775064636598</v>
      </c>
      <c r="F49" s="15">
        <v>10380.722493536341</v>
      </c>
      <c r="G49" s="15">
        <v>12439</v>
      </c>
      <c r="H49" s="15">
        <v>2697679.46</v>
      </c>
      <c r="I49" s="15">
        <v>13108571.020000001</v>
      </c>
      <c r="J49" s="15">
        <v>15806250.48</v>
      </c>
      <c r="L49" s="16">
        <f>D49-'[1]связь с ИТОГ ДЕНЬГИ 2024'!J49</f>
        <v>0</v>
      </c>
      <c r="M49" s="29">
        <f>J49-'[1]связь с ИТОГ ДЕНЬГИ 2024'!O49</f>
        <v>0</v>
      </c>
    </row>
    <row r="50" spans="1:13" ht="15.6">
      <c r="A50" s="12" t="s">
        <v>51</v>
      </c>
      <c r="B50" s="15">
        <v>1768</v>
      </c>
      <c r="C50" s="15">
        <v>2632</v>
      </c>
      <c r="D50" s="15">
        <v>4400</v>
      </c>
      <c r="E50" s="15">
        <v>0</v>
      </c>
      <c r="F50" s="15">
        <v>0</v>
      </c>
      <c r="G50" s="15">
        <v>0</v>
      </c>
      <c r="H50" s="15">
        <v>1208957.97</v>
      </c>
      <c r="I50" s="15">
        <v>2428102.56</v>
      </c>
      <c r="J50" s="15">
        <v>3637060.5300000003</v>
      </c>
      <c r="L50" s="16">
        <f>D50-'[1]связь с ИТОГ ДЕНЬГИ 2024'!J50</f>
        <v>0</v>
      </c>
      <c r="M50" s="29">
        <f>J50-'[1]связь с ИТОГ ДЕНЬГИ 2024'!O50</f>
        <v>0</v>
      </c>
    </row>
    <row r="51" spans="1:13" ht="15.6">
      <c r="A51" s="12" t="s">
        <v>52</v>
      </c>
      <c r="B51" s="15">
        <v>955</v>
      </c>
      <c r="C51" s="15">
        <v>7545</v>
      </c>
      <c r="D51" s="15">
        <v>8500</v>
      </c>
      <c r="E51" s="15">
        <v>198</v>
      </c>
      <c r="F51" s="15">
        <v>1494</v>
      </c>
      <c r="G51" s="15">
        <v>1692</v>
      </c>
      <c r="H51" s="15">
        <v>715797.72000000009</v>
      </c>
      <c r="I51" s="15">
        <v>6310410.1400000006</v>
      </c>
      <c r="J51" s="15">
        <v>7026207.8600000003</v>
      </c>
      <c r="L51" s="16">
        <f>D51-'[1]связь с ИТОГ ДЕНЬГИ 2024'!J51</f>
        <v>0</v>
      </c>
      <c r="M51" s="29">
        <f>J51-'[1]связь с ИТОГ ДЕНЬГИ 2024'!O51</f>
        <v>0</v>
      </c>
    </row>
    <row r="52" spans="1:13" ht="15.6">
      <c r="A52" s="12" t="s">
        <v>53</v>
      </c>
      <c r="B52" s="15">
        <v>1346</v>
      </c>
      <c r="C52" s="15">
        <v>2554</v>
      </c>
      <c r="D52" s="15">
        <v>3900</v>
      </c>
      <c r="E52" s="15">
        <v>364.4484848484849</v>
      </c>
      <c r="F52" s="15">
        <v>759.55151515151522</v>
      </c>
      <c r="G52" s="15">
        <v>1124</v>
      </c>
      <c r="H52" s="15">
        <v>1090385.26</v>
      </c>
      <c r="I52" s="15">
        <v>2167376.1599999997</v>
      </c>
      <c r="J52" s="15">
        <v>3257761.42</v>
      </c>
      <c r="L52" s="16">
        <f>D52-'[1]связь с ИТОГ ДЕНЬГИ 2024'!J52</f>
        <v>0</v>
      </c>
      <c r="M52" s="29">
        <f>J52-'[1]связь с ИТОГ ДЕНЬГИ 2024'!O52</f>
        <v>0</v>
      </c>
    </row>
    <row r="53" spans="1:13" ht="15.6">
      <c r="A53" s="12" t="s">
        <v>54</v>
      </c>
      <c r="B53" s="15">
        <v>78</v>
      </c>
      <c r="C53" s="15">
        <v>1022</v>
      </c>
      <c r="D53" s="15">
        <v>1100</v>
      </c>
      <c r="E53" s="15">
        <v>3.7058823529411766</v>
      </c>
      <c r="F53" s="15">
        <v>59.294117647058826</v>
      </c>
      <c r="G53" s="15">
        <v>63</v>
      </c>
      <c r="H53" s="15">
        <v>107116.39</v>
      </c>
      <c r="I53" s="15">
        <v>1145554.3899999999</v>
      </c>
      <c r="J53" s="15">
        <v>1252670.7799999998</v>
      </c>
      <c r="L53" s="16">
        <f>D53-'[1]связь с ИТОГ ДЕНЬГИ 2024'!J53</f>
        <v>0</v>
      </c>
      <c r="M53" s="29">
        <f>J53-'[1]связь с ИТОГ ДЕНЬГИ 2024'!O53</f>
        <v>0</v>
      </c>
    </row>
    <row r="54" spans="1:13" ht="15.6">
      <c r="A54" s="12" t="s">
        <v>55</v>
      </c>
      <c r="B54" s="15">
        <v>1620</v>
      </c>
      <c r="C54" s="15">
        <v>580</v>
      </c>
      <c r="D54" s="15">
        <v>2200</v>
      </c>
      <c r="E54" s="15">
        <v>403.26060606060605</v>
      </c>
      <c r="F54" s="15">
        <v>242.73939393939392</v>
      </c>
      <c r="G54" s="15">
        <v>646</v>
      </c>
      <c r="H54" s="15">
        <v>1379969.2799999998</v>
      </c>
      <c r="I54" s="15">
        <v>620554.09</v>
      </c>
      <c r="J54" s="15">
        <v>2000523.3699999996</v>
      </c>
      <c r="L54" s="16">
        <f>D54-'[1]связь с ИТОГ ДЕНЬГИ 2024'!J54</f>
        <v>0</v>
      </c>
      <c r="M54" s="29">
        <f>J54-'[1]связь с ИТОГ ДЕНЬГИ 2024'!O54</f>
        <v>0</v>
      </c>
    </row>
    <row r="55" spans="1:13" ht="15.6">
      <c r="A55" s="12" t="s">
        <v>56</v>
      </c>
      <c r="B55" s="15">
        <v>9070</v>
      </c>
      <c r="C55" s="15">
        <v>13930</v>
      </c>
      <c r="D55" s="15">
        <v>23000</v>
      </c>
      <c r="E55" s="15">
        <v>267.0585774058577</v>
      </c>
      <c r="F55" s="15">
        <v>501.94142259414224</v>
      </c>
      <c r="G55" s="15">
        <v>769</v>
      </c>
      <c r="H55" s="15">
        <v>7501753.0800000001</v>
      </c>
      <c r="I55" s="15">
        <v>10800769.6</v>
      </c>
      <c r="J55" s="15">
        <v>18302522.68</v>
      </c>
      <c r="L55" s="16">
        <f>D55-'[1]связь с ИТОГ ДЕНЬГИ 2024'!J55</f>
        <v>0</v>
      </c>
      <c r="M55" s="29">
        <f>J55-'[1]связь с ИТОГ ДЕНЬГИ 2024'!O55</f>
        <v>0</v>
      </c>
    </row>
    <row r="56" spans="1:13" ht="15.6">
      <c r="A56" s="12" t="s">
        <v>57</v>
      </c>
      <c r="B56" s="15">
        <v>594</v>
      </c>
      <c r="C56" s="15">
        <v>6006</v>
      </c>
      <c r="D56" s="15">
        <v>6600</v>
      </c>
      <c r="E56" s="15">
        <v>311.49863760217983</v>
      </c>
      <c r="F56" s="15">
        <v>2546.5013623978202</v>
      </c>
      <c r="G56" s="15">
        <v>2858</v>
      </c>
      <c r="H56" s="15">
        <v>643605</v>
      </c>
      <c r="I56" s="15">
        <v>6998916.5700000003</v>
      </c>
      <c r="J56" s="15">
        <v>7642521.5700000003</v>
      </c>
      <c r="L56" s="16">
        <f>D56-'[1]связь с ИТОГ ДЕНЬГИ 2024'!J56</f>
        <v>0</v>
      </c>
      <c r="M56" s="29">
        <f>J56-'[1]связь с ИТОГ ДЕНЬГИ 2024'!O56</f>
        <v>0</v>
      </c>
    </row>
    <row r="57" spans="1:13" ht="15.6">
      <c r="A57" s="12" t="s">
        <v>58</v>
      </c>
      <c r="B57" s="15">
        <v>3041</v>
      </c>
      <c r="C57" s="15">
        <v>1459</v>
      </c>
      <c r="D57" s="15">
        <v>4500</v>
      </c>
      <c r="E57" s="15">
        <v>688.30420711974114</v>
      </c>
      <c r="F57" s="15">
        <v>413.69579288025892</v>
      </c>
      <c r="G57" s="15">
        <v>1102</v>
      </c>
      <c r="H57" s="15">
        <v>2611842.1900000004</v>
      </c>
      <c r="I57" s="15">
        <v>1817047.14</v>
      </c>
      <c r="J57" s="15">
        <v>4428889.33</v>
      </c>
      <c r="L57" s="16">
        <f>D57-'[1]связь с ИТОГ ДЕНЬГИ 2024'!J57</f>
        <v>0</v>
      </c>
      <c r="M57" s="29">
        <f>J57-'[1]связь с ИТОГ ДЕНЬГИ 2024'!O57</f>
        <v>0</v>
      </c>
    </row>
    <row r="58" spans="1:13" ht="15.6">
      <c r="A58" s="12" t="s">
        <v>59</v>
      </c>
      <c r="B58" s="15">
        <v>698</v>
      </c>
      <c r="C58" s="15">
        <v>402</v>
      </c>
      <c r="D58" s="15">
        <v>1100</v>
      </c>
      <c r="E58" s="15">
        <v>10</v>
      </c>
      <c r="F58" s="15">
        <v>10</v>
      </c>
      <c r="G58" s="15">
        <v>20</v>
      </c>
      <c r="H58" s="15">
        <v>602729.61</v>
      </c>
      <c r="I58" s="15">
        <v>532914.98</v>
      </c>
      <c r="J58" s="15">
        <v>1135644.5899999999</v>
      </c>
      <c r="L58" s="16">
        <f>D58-'[1]связь с ИТОГ ДЕНЬГИ 2024'!J58</f>
        <v>0</v>
      </c>
      <c r="M58" s="29">
        <f>J58-'[1]связь с ИТОГ ДЕНЬГИ 2024'!O58</f>
        <v>0</v>
      </c>
    </row>
    <row r="59" spans="1:13" ht="15.6">
      <c r="A59" s="12" t="s">
        <v>60</v>
      </c>
      <c r="B59" s="15">
        <v>1153</v>
      </c>
      <c r="C59" s="15">
        <v>147</v>
      </c>
      <c r="D59" s="15">
        <v>1300</v>
      </c>
      <c r="E59" s="15">
        <v>53.684210526315788</v>
      </c>
      <c r="F59" s="15">
        <v>14.315789473684211</v>
      </c>
      <c r="G59" s="15">
        <v>68</v>
      </c>
      <c r="H59" s="15">
        <v>1046596.0957894737</v>
      </c>
      <c r="I59" s="15">
        <v>199277.18421052632</v>
      </c>
      <c r="J59" s="15">
        <v>1245873.28</v>
      </c>
      <c r="L59" s="16">
        <f>D59-'[1]связь с ИТОГ ДЕНЬГИ 2024'!J59</f>
        <v>0</v>
      </c>
      <c r="M59" s="29">
        <f>J59-'[1]связь с ИТОГ ДЕНЬГИ 2024'!O59</f>
        <v>0</v>
      </c>
    </row>
    <row r="60" spans="1:13" ht="15.6">
      <c r="A60" s="12" t="s">
        <v>61</v>
      </c>
      <c r="B60" s="15">
        <v>518</v>
      </c>
      <c r="C60" s="15">
        <v>882</v>
      </c>
      <c r="D60" s="15">
        <v>1400</v>
      </c>
      <c r="E60" s="15">
        <v>357.00983606557378</v>
      </c>
      <c r="F60" s="15">
        <v>689.99016393442616</v>
      </c>
      <c r="G60" s="15">
        <v>1047</v>
      </c>
      <c r="H60" s="15">
        <v>393374.54000000004</v>
      </c>
      <c r="I60" s="15">
        <v>715642.44</v>
      </c>
      <c r="J60" s="15">
        <v>1109016.98</v>
      </c>
      <c r="L60" s="16">
        <f>D60-'[1]связь с ИТОГ ДЕНЬГИ 2024'!J60</f>
        <v>0</v>
      </c>
      <c r="M60" s="29">
        <f>J60-'[1]связь с ИТОГ ДЕНЬГИ 2024'!O60</f>
        <v>0</v>
      </c>
    </row>
    <row r="61" spans="1:13" ht="15.6">
      <c r="A61" s="12" t="s">
        <v>62</v>
      </c>
      <c r="B61" s="15">
        <v>1412</v>
      </c>
      <c r="C61" s="15">
        <v>588</v>
      </c>
      <c r="D61" s="15">
        <v>2000</v>
      </c>
      <c r="E61" s="15">
        <v>519.26182965299688</v>
      </c>
      <c r="F61" s="15">
        <v>454.73817034700318</v>
      </c>
      <c r="G61" s="15">
        <v>974</v>
      </c>
      <c r="H61" s="15">
        <v>1126141.0900000001</v>
      </c>
      <c r="I61" s="15">
        <v>1007309.3099999999</v>
      </c>
      <c r="J61" s="15">
        <v>2133450.4</v>
      </c>
      <c r="L61" s="16">
        <f>D61-'[1]связь с ИТОГ ДЕНЬГИ 2024'!J61</f>
        <v>0</v>
      </c>
      <c r="M61" s="29">
        <f>J61-'[1]связь с ИТОГ ДЕНЬГИ 2024'!O61</f>
        <v>0</v>
      </c>
    </row>
    <row r="62" spans="1:13">
      <c r="A62" s="17" t="s">
        <v>63</v>
      </c>
      <c r="B62" s="15">
        <v>34395</v>
      </c>
      <c r="C62" s="15">
        <v>76905</v>
      </c>
      <c r="D62" s="15">
        <v>111300</v>
      </c>
      <c r="E62" s="15">
        <v>8934.0938286201035</v>
      </c>
      <c r="F62" s="15">
        <v>27146.906171379895</v>
      </c>
      <c r="G62" s="15">
        <v>36081</v>
      </c>
      <c r="H62" s="15">
        <v>27631458.395789478</v>
      </c>
      <c r="I62" s="15">
        <v>69051503.104210526</v>
      </c>
      <c r="J62" s="15">
        <v>96682961.5</v>
      </c>
      <c r="L62" s="16"/>
    </row>
    <row r="63" spans="1:13" ht="15.6" hidden="1">
      <c r="A63" s="12" t="s">
        <v>64</v>
      </c>
      <c r="B63" s="15"/>
      <c r="C63" s="15"/>
      <c r="D63" s="15"/>
      <c r="E63" s="15"/>
      <c r="F63" s="15"/>
      <c r="G63" s="15"/>
      <c r="H63" s="15"/>
      <c r="I63" s="15"/>
      <c r="J63" s="15"/>
      <c r="L63" s="16"/>
    </row>
    <row r="64" spans="1:13" ht="15.6" hidden="1">
      <c r="A64" s="20" t="s">
        <v>65</v>
      </c>
      <c r="B64" s="15">
        <v>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L64" s="16">
        <f>D64-'[1]связь с ИТОГ ДЕНЬГИ 2024'!J64</f>
        <v>0</v>
      </c>
      <c r="M64" s="29">
        <f>J64-'[1]связь с ИТОГ ДЕНЬГИ 2024'!O64</f>
        <v>0</v>
      </c>
    </row>
    <row r="65" spans="1:13" ht="15.6" hidden="1">
      <c r="A65" s="21" t="s">
        <v>66</v>
      </c>
      <c r="B65" s="15">
        <v>0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L65" s="16">
        <f>D65-'[1]связь с ИТОГ ДЕНЬГИ 2024'!J65</f>
        <v>0</v>
      </c>
      <c r="M65" s="29">
        <f>J65-'[1]связь с ИТОГ ДЕНЬГИ 2024'!O65</f>
        <v>0</v>
      </c>
    </row>
    <row r="66" spans="1:13" ht="15.6" hidden="1">
      <c r="A66" s="21" t="s">
        <v>67</v>
      </c>
      <c r="B66" s="15">
        <v>0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L66" s="16">
        <f>D66-'[1]связь с ИТОГ ДЕНЬГИ 2024'!J66</f>
        <v>0</v>
      </c>
      <c r="M66" s="29">
        <f>J66-'[1]связь с ИТОГ ДЕНЬГИ 2024'!O66</f>
        <v>0</v>
      </c>
    </row>
    <row r="67" spans="1:13" ht="15.6" hidden="1">
      <c r="A67" s="21" t="s">
        <v>68</v>
      </c>
      <c r="B67" s="15">
        <v>0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L67" s="16">
        <f>D67-'[1]связь с ИТОГ ДЕНЬГИ 2024'!J67</f>
        <v>0</v>
      </c>
      <c r="M67" s="29">
        <f>J67-'[1]связь с ИТОГ ДЕНЬГИ 2024'!O67</f>
        <v>0</v>
      </c>
    </row>
    <row r="68" spans="1:13" ht="15.6" hidden="1">
      <c r="A68" s="21" t="s">
        <v>69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L68" s="16">
        <f>D68-'[1]связь с ИТОГ ДЕНЬГИ 2024'!J68</f>
        <v>0</v>
      </c>
      <c r="M68" s="29">
        <f>J68-'[1]связь с ИТОГ ДЕНЬГИ 2024'!O68</f>
        <v>0</v>
      </c>
    </row>
    <row r="69" spans="1:13" ht="15.6" hidden="1">
      <c r="A69" s="14" t="s">
        <v>70</v>
      </c>
      <c r="B69" s="15">
        <v>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L69" s="16">
        <f>D69-'[1]связь с ИТОГ ДЕНЬГИ 2024'!J69</f>
        <v>0</v>
      </c>
      <c r="M69" s="29">
        <f>J69-'[1]связь с ИТОГ ДЕНЬГИ 2024'!O69</f>
        <v>0</v>
      </c>
    </row>
    <row r="70" spans="1:13" ht="15.6" hidden="1">
      <c r="A70" s="14" t="s">
        <v>71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L70" s="16">
        <f>D70-'[1]связь с ИТОГ ДЕНЬГИ 2024'!J70</f>
        <v>0</v>
      </c>
      <c r="M70" s="29">
        <f>J70-'[1]связь с ИТОГ ДЕНЬГИ 2024'!O70</f>
        <v>0</v>
      </c>
    </row>
    <row r="71" spans="1:13" ht="15.6" hidden="1">
      <c r="A71" s="14" t="s">
        <v>72</v>
      </c>
      <c r="B71" s="15">
        <v>0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L71" s="16">
        <f>D71-'[1]связь с ИТОГ ДЕНЬГИ 2024'!J71</f>
        <v>0</v>
      </c>
      <c r="M71" s="29">
        <f>J71-'[1]связь с ИТОГ ДЕНЬГИ 2024'!O71</f>
        <v>0</v>
      </c>
    </row>
    <row r="72" spans="1:13" ht="15.6" hidden="1">
      <c r="A72" s="21" t="s">
        <v>73</v>
      </c>
      <c r="B72" s="15">
        <v>0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L72" s="16">
        <f>D72-'[1]связь с ИТОГ ДЕНЬГИ 2024'!J72</f>
        <v>0</v>
      </c>
      <c r="M72" s="29">
        <f>J72-'[1]связь с ИТОГ ДЕНЬГИ 2024'!O72</f>
        <v>0</v>
      </c>
    </row>
    <row r="73" spans="1:13" ht="15.6" hidden="1">
      <c r="A73" s="14" t="s">
        <v>74</v>
      </c>
      <c r="B73" s="15">
        <v>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L73" s="16">
        <f>D73-'[1]связь с ИТОГ ДЕНЬГИ 2024'!J73</f>
        <v>0</v>
      </c>
      <c r="M73" s="29">
        <f>J73-'[1]связь с ИТОГ ДЕНЬГИ 2024'!O73</f>
        <v>0</v>
      </c>
    </row>
    <row r="74" spans="1:13" ht="15.6" hidden="1">
      <c r="A74" s="14" t="s">
        <v>75</v>
      </c>
      <c r="B74" s="15">
        <v>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L74" s="16">
        <f>D74-'[1]связь с ИТОГ ДЕНЬГИ 2024'!J74</f>
        <v>0</v>
      </c>
      <c r="M74" s="29">
        <f>J74-'[1]связь с ИТОГ ДЕНЬГИ 2024'!O74</f>
        <v>0</v>
      </c>
    </row>
    <row r="75" spans="1:13" ht="15.6" hidden="1">
      <c r="A75" s="14" t="s">
        <v>76</v>
      </c>
      <c r="B75" s="15">
        <v>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L75" s="16">
        <f>D75-'[1]связь с ИТОГ ДЕНЬГИ 2024'!J75</f>
        <v>0</v>
      </c>
      <c r="M75" s="29">
        <f>J75-'[1]связь с ИТОГ ДЕНЬГИ 2024'!O75</f>
        <v>0</v>
      </c>
    </row>
    <row r="76" spans="1:13" ht="15.6" hidden="1">
      <c r="A76" s="14" t="s">
        <v>77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L76" s="16">
        <f>D76-'[1]связь с ИТОГ ДЕНЬГИ 2024'!J76</f>
        <v>0</v>
      </c>
      <c r="M76" s="29">
        <f>J76-'[1]связь с ИТОГ ДЕНЬГИ 2024'!O76</f>
        <v>0</v>
      </c>
    </row>
    <row r="77" spans="1:13" ht="15.6" hidden="1">
      <c r="A77" s="14" t="s">
        <v>78</v>
      </c>
      <c r="B77" s="15">
        <v>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L77" s="16">
        <f>D77-'[1]связь с ИТОГ ДЕНЬГИ 2024'!J77</f>
        <v>0</v>
      </c>
      <c r="M77" s="29">
        <f>J77-'[1]связь с ИТОГ ДЕНЬГИ 2024'!O77</f>
        <v>0</v>
      </c>
    </row>
    <row r="78" spans="1:13" ht="15.6" hidden="1">
      <c r="A78" s="14" t="s">
        <v>79</v>
      </c>
      <c r="B78" s="15"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L78" s="16">
        <f>D78-'[1]связь с ИТОГ ДЕНЬГИ 2024'!J78</f>
        <v>0</v>
      </c>
      <c r="M78" s="29">
        <f>J78-'[1]связь с ИТОГ ДЕНЬГИ 2024'!O78</f>
        <v>0</v>
      </c>
    </row>
    <row r="79" spans="1:13" ht="15.6" hidden="1">
      <c r="A79" s="14" t="s">
        <v>80</v>
      </c>
      <c r="B79" s="15">
        <v>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L79" s="16">
        <f>D79-'[1]связь с ИТОГ ДЕНЬГИ 2024'!J79</f>
        <v>0</v>
      </c>
      <c r="M79" s="29">
        <f>J79-'[1]связь с ИТОГ ДЕНЬГИ 2024'!O79</f>
        <v>0</v>
      </c>
    </row>
    <row r="80" spans="1:13" ht="15.6" hidden="1">
      <c r="A80" s="22" t="s">
        <v>81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L80" s="16">
        <f>D80-'[1]связь с ИТОГ ДЕНЬГИ 2024'!J80</f>
        <v>0</v>
      </c>
      <c r="M80" s="29">
        <f>J80-'[1]связь с ИТОГ ДЕНЬГИ 2024'!O80</f>
        <v>0</v>
      </c>
    </row>
    <row r="81" spans="1:13" ht="15.6" hidden="1">
      <c r="A81" s="22" t="s">
        <v>82</v>
      </c>
      <c r="B81" s="15">
        <v>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L81" s="16">
        <f>D81-'[1]связь с ИТОГ ДЕНЬГИ 2024'!J81</f>
        <v>0</v>
      </c>
      <c r="M81" s="29">
        <f>J81-'[1]связь с ИТОГ ДЕНЬГИ 2024'!O81</f>
        <v>0</v>
      </c>
    </row>
    <row r="82" spans="1:13" ht="15.6" hidden="1">
      <c r="A82" s="22" t="s">
        <v>83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L82" s="16">
        <f>D82-'[1]связь с ИТОГ ДЕНЬГИ 2024'!J82</f>
        <v>0</v>
      </c>
      <c r="M82" s="29">
        <f>J82-'[1]связь с ИТОГ ДЕНЬГИ 2024'!O82</f>
        <v>0</v>
      </c>
    </row>
    <row r="83" spans="1:13" ht="15.6" hidden="1">
      <c r="A83" s="23" t="s">
        <v>84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L83" s="16">
        <f>D83-'[1]связь с ИТОГ ДЕНЬГИ 2024'!J83</f>
        <v>0</v>
      </c>
      <c r="M83" s="29">
        <f>J83-'[1]связь с ИТОГ ДЕНЬГИ 2024'!O83</f>
        <v>0</v>
      </c>
    </row>
    <row r="84" spans="1:13" ht="15.6" hidden="1">
      <c r="A84" s="23" t="s">
        <v>85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L84" s="16">
        <f>D84-'[1]связь с ИТОГ ДЕНЬГИ 2024'!J84</f>
        <v>0</v>
      </c>
      <c r="M84" s="29">
        <f>J84-'[1]связь с ИТОГ ДЕНЬГИ 2024'!O84</f>
        <v>0</v>
      </c>
    </row>
    <row r="85" spans="1:13" ht="15.6" hidden="1">
      <c r="A85" s="23" t="s">
        <v>86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L85" s="16">
        <f>D85-'[1]связь с ИТОГ ДЕНЬГИ 2024'!J85</f>
        <v>0</v>
      </c>
      <c r="M85" s="29">
        <f>J85-'[1]связь с ИТОГ ДЕНЬГИ 2024'!O85</f>
        <v>0</v>
      </c>
    </row>
    <row r="86" spans="1:13" ht="15.6" hidden="1">
      <c r="A86" s="23" t="s">
        <v>87</v>
      </c>
      <c r="B86" s="15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L86" s="16">
        <f>D86-'[1]связь с ИТОГ ДЕНЬГИ 2024'!J86</f>
        <v>0</v>
      </c>
      <c r="M86" s="29">
        <f>J86-'[1]связь с ИТОГ ДЕНЬГИ 2024'!O86</f>
        <v>0</v>
      </c>
    </row>
    <row r="87" spans="1:13" ht="15.6" hidden="1">
      <c r="A87" s="23" t="s">
        <v>88</v>
      </c>
      <c r="B87" s="15">
        <v>0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L87" s="16">
        <f>D87-'[1]связь с ИТОГ ДЕНЬГИ 2024'!J87</f>
        <v>0</v>
      </c>
      <c r="M87" s="29">
        <f>J87-'[1]связь с ИТОГ ДЕНЬГИ 2024'!O87</f>
        <v>0</v>
      </c>
    </row>
    <row r="88" spans="1:13" ht="15.6" hidden="1">
      <c r="A88" s="23" t="s">
        <v>89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L88" s="16">
        <f>D88-'[1]связь с ИТОГ ДЕНЬГИ 2024'!J88</f>
        <v>0</v>
      </c>
      <c r="M88" s="29">
        <f>J88-'[1]связь с ИТОГ ДЕНЬГИ 2024'!O88</f>
        <v>0</v>
      </c>
    </row>
    <row r="89" spans="1:13" ht="15.6" hidden="1">
      <c r="A89" s="23" t="s">
        <v>90</v>
      </c>
      <c r="B89" s="15">
        <v>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L89" s="16">
        <f>D89-'[1]связь с ИТОГ ДЕНЬГИ 2024'!J89</f>
        <v>0</v>
      </c>
      <c r="M89" s="29">
        <f>J89-'[1]связь с ИТОГ ДЕНЬГИ 2024'!O89</f>
        <v>0</v>
      </c>
    </row>
    <row r="90" spans="1:13" ht="15.6" hidden="1">
      <c r="A90" s="23" t="s">
        <v>91</v>
      </c>
      <c r="B90" s="15">
        <v>0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L90" s="16">
        <f>D90-'[1]связь с ИТОГ ДЕНЬГИ 2024'!J90</f>
        <v>0</v>
      </c>
      <c r="M90" s="29">
        <f>J90-'[1]связь с ИТОГ ДЕНЬГИ 2024'!O90</f>
        <v>0</v>
      </c>
    </row>
    <row r="91" spans="1:13" ht="15.6" hidden="1">
      <c r="A91" s="23" t="s">
        <v>92</v>
      </c>
      <c r="B91" s="15">
        <v>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L91" s="16">
        <f>D91-'[1]связь с ИТОГ ДЕНЬГИ 2024'!J91</f>
        <v>0</v>
      </c>
      <c r="M91" s="29">
        <f>J91-'[1]связь с ИТОГ ДЕНЬГИ 2024'!O91</f>
        <v>0</v>
      </c>
    </row>
    <row r="92" spans="1:13" hidden="1">
      <c r="A92" s="17" t="s">
        <v>93</v>
      </c>
      <c r="B92" s="15">
        <v>0</v>
      </c>
      <c r="C92" s="15"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L92" s="16"/>
    </row>
    <row r="93" spans="1:13">
      <c r="A93" s="17" t="s">
        <v>94</v>
      </c>
      <c r="B93" s="15">
        <v>153234</v>
      </c>
      <c r="C93" s="15">
        <v>231647</v>
      </c>
      <c r="D93" s="15">
        <v>384881</v>
      </c>
      <c r="E93" s="15">
        <v>81268.753828620102</v>
      </c>
      <c r="F93" s="15">
        <v>112566.2461713799</v>
      </c>
      <c r="G93" s="15">
        <v>193835</v>
      </c>
      <c r="H93" s="15">
        <v>125163677.10578947</v>
      </c>
      <c r="I93" s="15">
        <v>196712303.19421053</v>
      </c>
      <c r="J93" s="15">
        <v>321875980.30000001</v>
      </c>
      <c r="L93" s="16"/>
    </row>
    <row r="94" spans="1:13" ht="15.6" hidden="1">
      <c r="A94" s="24"/>
      <c r="D94" s="25">
        <f>'[1]связь с ИТОГ ДЕНЬГИ 2024'!J93</f>
        <v>384881</v>
      </c>
      <c r="J94" s="31">
        <f>'[1]связь с ИТОГ ДЕНЬГИ 2024'!O93</f>
        <v>321875980.30000001</v>
      </c>
    </row>
    <row r="95" spans="1:13" hidden="1">
      <c r="D95" s="25">
        <f>D93-D94</f>
        <v>0</v>
      </c>
      <c r="J95" s="25">
        <f>J93-J94</f>
        <v>0</v>
      </c>
    </row>
    <row r="96" spans="1:13" hidden="1"/>
    <row r="97" hidden="1"/>
    <row r="98" hidden="1"/>
    <row r="99" hidden="1"/>
  </sheetData>
  <mergeCells count="1">
    <mergeCell ref="A2:A4"/>
  </mergeCells>
  <pageMargins left="0.31496062992125984" right="0.31496062992125984" top="0.74803149606299213" bottom="0.35433070866141736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98"/>
  <sheetViews>
    <sheetView zoomScale="70" zoomScaleNormal="70" workbookViewId="0">
      <selection activeCell="C7" sqref="C7"/>
    </sheetView>
  </sheetViews>
  <sheetFormatPr defaultColWidth="9.109375" defaultRowHeight="14.4"/>
  <cols>
    <col min="1" max="1" width="69.77734375" style="26" customWidth="1"/>
    <col min="2" max="2" width="20.88671875" style="1" customWidth="1"/>
    <col min="3" max="3" width="21" style="1" customWidth="1"/>
    <col min="4" max="4" width="19.21875" style="1" customWidth="1"/>
    <col min="5" max="5" width="20.44140625" style="1" customWidth="1"/>
    <col min="6" max="6" width="19.88671875" style="1" customWidth="1"/>
    <col min="7" max="7" width="18.6640625" style="1" customWidth="1"/>
    <col min="8" max="8" width="19" style="1" customWidth="1"/>
    <col min="9" max="9" width="18.33203125" style="1" customWidth="1"/>
    <col min="10" max="10" width="17.77734375" style="1" customWidth="1"/>
    <col min="11" max="13" width="17.33203125" style="1" customWidth="1"/>
    <col min="14" max="16" width="15.44140625" style="1" customWidth="1"/>
    <col min="17" max="19" width="13.109375" style="1" customWidth="1"/>
    <col min="20" max="22" width="18.5546875" style="1" customWidth="1"/>
    <col min="23" max="23" width="9.109375" style="3"/>
    <col min="24" max="25" width="0" style="3" hidden="1" customWidth="1"/>
    <col min="26" max="26" width="11.44140625" style="3" hidden="1" customWidth="1"/>
    <col min="27" max="27" width="0" style="3" hidden="1" customWidth="1"/>
    <col min="28" max="16384" width="9.109375" style="3"/>
  </cols>
  <sheetData>
    <row r="1" spans="1:26" ht="18">
      <c r="A1" s="2" t="s">
        <v>101</v>
      </c>
      <c r="N1" s="4" t="s">
        <v>2</v>
      </c>
    </row>
    <row r="2" spans="1:26" ht="18">
      <c r="A2" s="39" t="s">
        <v>3</v>
      </c>
      <c r="B2" s="5" t="s">
        <v>102</v>
      </c>
      <c r="C2" s="6"/>
      <c r="D2" s="6"/>
      <c r="E2" s="5" t="s">
        <v>98</v>
      </c>
      <c r="F2" s="6"/>
      <c r="G2" s="6"/>
      <c r="H2" s="5" t="s">
        <v>99</v>
      </c>
      <c r="I2" s="6"/>
      <c r="J2" s="6"/>
      <c r="K2" s="5" t="s">
        <v>6</v>
      </c>
      <c r="L2" s="6"/>
      <c r="M2" s="6"/>
      <c r="N2" s="5" t="s">
        <v>102</v>
      </c>
      <c r="O2" s="6"/>
      <c r="P2" s="6"/>
      <c r="Q2" s="5" t="s">
        <v>98</v>
      </c>
      <c r="R2" s="6"/>
      <c r="S2" s="6"/>
      <c r="T2" s="5" t="s">
        <v>6</v>
      </c>
      <c r="U2" s="6"/>
      <c r="V2" s="30"/>
    </row>
    <row r="3" spans="1:26" s="44" customFormat="1" ht="44.25" customHeight="1">
      <c r="A3" s="39"/>
      <c r="B3" s="7" t="s">
        <v>7</v>
      </c>
      <c r="C3" s="7" t="s">
        <v>8</v>
      </c>
      <c r="D3" s="7" t="s">
        <v>9</v>
      </c>
      <c r="E3" s="7" t="s">
        <v>7</v>
      </c>
      <c r="F3" s="7" t="s">
        <v>8</v>
      </c>
      <c r="G3" s="7" t="s">
        <v>9</v>
      </c>
      <c r="H3" s="7" t="s">
        <v>7</v>
      </c>
      <c r="I3" s="7" t="s">
        <v>8</v>
      </c>
      <c r="J3" s="7" t="s">
        <v>9</v>
      </c>
      <c r="K3" s="8" t="s">
        <v>7</v>
      </c>
      <c r="L3" s="8" t="s">
        <v>8</v>
      </c>
      <c r="M3" s="8" t="s">
        <v>9</v>
      </c>
      <c r="N3" s="7" t="s">
        <v>7</v>
      </c>
      <c r="O3" s="7" t="s">
        <v>8</v>
      </c>
      <c r="P3" s="7" t="s">
        <v>9</v>
      </c>
      <c r="Q3" s="7" t="s">
        <v>7</v>
      </c>
      <c r="R3" s="7" t="s">
        <v>8</v>
      </c>
      <c r="S3" s="7" t="s">
        <v>9</v>
      </c>
      <c r="T3" s="8" t="s">
        <v>7</v>
      </c>
      <c r="U3" s="8" t="s">
        <v>8</v>
      </c>
      <c r="V3" s="8" t="s">
        <v>9</v>
      </c>
    </row>
    <row r="4" spans="1:26" ht="27" customHeight="1">
      <c r="A4" s="39"/>
      <c r="B4" s="11"/>
      <c r="C4" s="11"/>
      <c r="D4" s="11" t="s">
        <v>10</v>
      </c>
      <c r="E4" s="11"/>
      <c r="F4" s="11"/>
      <c r="G4" s="11" t="s">
        <v>10</v>
      </c>
      <c r="H4" s="11"/>
      <c r="I4" s="11"/>
      <c r="J4" s="11" t="s">
        <v>10</v>
      </c>
      <c r="K4" s="11"/>
      <c r="L4" s="11"/>
      <c r="M4" s="11" t="s">
        <v>10</v>
      </c>
      <c r="N4" s="11"/>
      <c r="O4" s="11"/>
      <c r="P4" s="11" t="s">
        <v>10</v>
      </c>
      <c r="Q4" s="11"/>
      <c r="R4" s="11"/>
      <c r="S4" s="11" t="s">
        <v>10</v>
      </c>
      <c r="T4" s="11"/>
      <c r="U4" s="11"/>
      <c r="V4" s="11" t="s">
        <v>10</v>
      </c>
    </row>
    <row r="5" spans="1:26" ht="15.6">
      <c r="A5" s="12" t="s">
        <v>11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6" ht="15.6">
      <c r="A6" s="14" t="s">
        <v>12</v>
      </c>
      <c r="B6" s="15">
        <v>6065</v>
      </c>
      <c r="C6" s="15">
        <v>8935</v>
      </c>
      <c r="D6" s="15">
        <v>15000</v>
      </c>
      <c r="E6" s="15">
        <v>13913.524583433924</v>
      </c>
      <c r="F6" s="15">
        <v>20586.475416566074</v>
      </c>
      <c r="G6" s="15">
        <v>34500</v>
      </c>
      <c r="H6" s="15">
        <v>2022.1994884910487</v>
      </c>
      <c r="I6" s="15">
        <v>1571.8005115089513</v>
      </c>
      <c r="J6" s="15">
        <v>3594</v>
      </c>
      <c r="K6" s="15">
        <v>9418924.3800000008</v>
      </c>
      <c r="L6" s="15">
        <v>13764125.52</v>
      </c>
      <c r="M6" s="15">
        <v>23183049.899999999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X6" s="16">
        <f>D6+P6-'[1]связь с ИТОГ ДЕНЬГИ 2024'!M6</f>
        <v>0</v>
      </c>
      <c r="Y6" s="16">
        <f>G6+S6-'[1]связь с ИТОГ ДЕНЬГИ 2024'!L6</f>
        <v>0</v>
      </c>
      <c r="Z6" s="29">
        <f>M6+V6-'[1]связь с ИТОГ ДЕНЬГИ 2024'!Q6</f>
        <v>0.42000000178813934</v>
      </c>
    </row>
    <row r="7" spans="1:26" ht="15.6">
      <c r="A7" s="14" t="s">
        <v>13</v>
      </c>
      <c r="B7" s="15">
        <v>22255</v>
      </c>
      <c r="C7" s="15">
        <v>26059</v>
      </c>
      <c r="D7" s="15">
        <v>48314</v>
      </c>
      <c r="E7" s="15">
        <v>48270.139816206276</v>
      </c>
      <c r="F7" s="15">
        <v>56297.860183793724</v>
      </c>
      <c r="G7" s="15">
        <v>104568</v>
      </c>
      <c r="H7" s="15">
        <v>388.00382428940628</v>
      </c>
      <c r="I7" s="15">
        <v>642.23617571059526</v>
      </c>
      <c r="J7" s="15">
        <v>1030.2400000000016</v>
      </c>
      <c r="K7" s="15">
        <v>38306852.850000001</v>
      </c>
      <c r="L7" s="15">
        <v>43542707.409999996</v>
      </c>
      <c r="M7" s="15">
        <v>81849560.25999999</v>
      </c>
      <c r="N7" s="15">
        <v>66</v>
      </c>
      <c r="O7" s="15">
        <v>149</v>
      </c>
      <c r="P7" s="15">
        <v>215</v>
      </c>
      <c r="Q7" s="15">
        <v>792</v>
      </c>
      <c r="R7" s="15">
        <v>1788</v>
      </c>
      <c r="S7" s="15">
        <v>2580</v>
      </c>
      <c r="T7" s="15">
        <v>897677.77</v>
      </c>
      <c r="U7" s="15">
        <v>2062350.3</v>
      </c>
      <c r="V7" s="15">
        <v>2960028.0700000003</v>
      </c>
      <c r="X7" s="16">
        <f>D7+P7-'[1]связь с ИТОГ ДЕНЬГИ 2024'!M7</f>
        <v>0</v>
      </c>
      <c r="Y7" s="16">
        <f>G7+S7-'[1]связь с ИТОГ ДЕНЬГИ 2024'!L7</f>
        <v>0</v>
      </c>
      <c r="Z7" s="29">
        <f>M7+V7-'[1]связь с ИТОГ ДЕНЬГИ 2024'!Q7</f>
        <v>0.38999997079372406</v>
      </c>
    </row>
    <row r="8" spans="1:26" ht="15.6">
      <c r="A8" s="14" t="s">
        <v>14</v>
      </c>
      <c r="B8" s="15">
        <v>1757</v>
      </c>
      <c r="C8" s="15">
        <v>2593</v>
      </c>
      <c r="D8" s="15">
        <v>4350</v>
      </c>
      <c r="E8" s="15">
        <v>3514</v>
      </c>
      <c r="F8" s="15">
        <v>5186</v>
      </c>
      <c r="G8" s="15">
        <v>8700</v>
      </c>
      <c r="H8" s="15">
        <v>0</v>
      </c>
      <c r="I8" s="15">
        <v>0</v>
      </c>
      <c r="J8" s="15">
        <v>0</v>
      </c>
      <c r="K8" s="15">
        <v>2077617.36</v>
      </c>
      <c r="L8" s="15">
        <v>3066170.64</v>
      </c>
      <c r="M8" s="15">
        <v>5143788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X8" s="16">
        <f>D8+P8-'[1]связь с ИТОГ ДЕНЬГИ 2024'!M8</f>
        <v>0</v>
      </c>
      <c r="Y8" s="16">
        <f>G8+S8-'[1]связь с ИТОГ ДЕНЬГИ 2024'!L8</f>
        <v>0</v>
      </c>
      <c r="Z8" s="29">
        <f>M8+V8-'[1]связь с ИТОГ ДЕНЬГИ 2024'!Q8</f>
        <v>0</v>
      </c>
    </row>
    <row r="9" spans="1:26" ht="15.6">
      <c r="A9" s="14" t="s">
        <v>15</v>
      </c>
      <c r="B9" s="15">
        <v>21918</v>
      </c>
      <c r="C9" s="15">
        <v>23856</v>
      </c>
      <c r="D9" s="15">
        <v>45774</v>
      </c>
      <c r="E9" s="15">
        <v>51967.983090837595</v>
      </c>
      <c r="F9" s="15">
        <v>56563.016909162412</v>
      </c>
      <c r="G9" s="15">
        <v>108531</v>
      </c>
      <c r="H9" s="15">
        <v>263391.88216017827</v>
      </c>
      <c r="I9" s="15">
        <v>286681.11783982179</v>
      </c>
      <c r="J9" s="15">
        <v>550073</v>
      </c>
      <c r="K9" s="15">
        <v>44805441.939999998</v>
      </c>
      <c r="L9" s="15">
        <v>51958206.530000001</v>
      </c>
      <c r="M9" s="15">
        <v>96763648.469999999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X9" s="16">
        <f>D9+P9-'[1]связь с ИТОГ ДЕНЬГИ 2024'!M9</f>
        <v>0</v>
      </c>
      <c r="Y9" s="16">
        <f>G9+S9-'[1]связь с ИТОГ ДЕНЬГИ 2024'!L9</f>
        <v>0</v>
      </c>
      <c r="Z9" s="29">
        <f>M9+V9-'[1]связь с ИТОГ ДЕНЬГИ 2024'!Q9</f>
        <v>0</v>
      </c>
    </row>
    <row r="10" spans="1:26" ht="15.6">
      <c r="A10" s="14" t="s">
        <v>16</v>
      </c>
      <c r="B10" s="15">
        <v>5406</v>
      </c>
      <c r="C10" s="15">
        <v>7594</v>
      </c>
      <c r="D10" s="15">
        <v>13000</v>
      </c>
      <c r="E10" s="15">
        <v>19785.96</v>
      </c>
      <c r="F10" s="15">
        <v>27794.04</v>
      </c>
      <c r="G10" s="15">
        <v>47580</v>
      </c>
      <c r="H10" s="15">
        <v>0</v>
      </c>
      <c r="I10" s="15">
        <v>0</v>
      </c>
      <c r="J10" s="15">
        <v>0</v>
      </c>
      <c r="K10" s="15">
        <v>7625244.2199999997</v>
      </c>
      <c r="L10" s="15">
        <v>10667705.779999999</v>
      </c>
      <c r="M10" s="15">
        <v>18292950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X10" s="16">
        <f>D10+P10-'[1]связь с ИТОГ ДЕНЬГИ 2024'!M10</f>
        <v>0</v>
      </c>
      <c r="Y10" s="16">
        <f>G10+S10-'[1]связь с ИТОГ ДЕНЬГИ 2024'!L10</f>
        <v>0</v>
      </c>
      <c r="Z10" s="29">
        <f>M10+V10-'[1]связь с ИТОГ ДЕНЬГИ 2024'!Q10</f>
        <v>0</v>
      </c>
    </row>
    <row r="11" spans="1:26" ht="15.6" hidden="1">
      <c r="A11" s="14" t="s">
        <v>17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X11" s="16">
        <f>D11+P11-'[1]связь с ИТОГ ДЕНЬГИ 2024'!M11</f>
        <v>0</v>
      </c>
      <c r="Y11" s="16">
        <f>G11+S11-'[1]связь с ИТОГ ДЕНЬГИ 2024'!L11</f>
        <v>0</v>
      </c>
      <c r="Z11" s="29">
        <f>M11+V11-'[1]связь с ИТОГ ДЕНЬГИ 2024'!Q11</f>
        <v>0</v>
      </c>
    </row>
    <row r="12" spans="1:26" ht="15.6" hidden="1">
      <c r="A12" s="14" t="s">
        <v>18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X12" s="16">
        <f>D12+P12-'[1]связь с ИТОГ ДЕНЬГИ 2024'!M12</f>
        <v>0</v>
      </c>
      <c r="Y12" s="16">
        <f>G12+S12-'[1]связь с ИТОГ ДЕНЬГИ 2024'!L12</f>
        <v>0</v>
      </c>
      <c r="Z12" s="29">
        <f>M12+V12-'[1]связь с ИТОГ ДЕНЬГИ 2024'!Q12</f>
        <v>0</v>
      </c>
    </row>
    <row r="13" spans="1:26" ht="15.6" hidden="1">
      <c r="A13" s="14" t="s">
        <v>19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X13" s="16">
        <f>D13+P13-'[1]связь с ИТОГ ДЕНЬГИ 2024'!M13</f>
        <v>0</v>
      </c>
      <c r="Y13" s="16">
        <f>G13+S13-'[1]связь с ИТОГ ДЕНЬГИ 2024'!L13</f>
        <v>0</v>
      </c>
      <c r="Z13" s="29">
        <f>M13+V13-'[1]связь с ИТОГ ДЕНЬГИ 2024'!Q13</f>
        <v>0</v>
      </c>
    </row>
    <row r="14" spans="1:26" ht="31.2" hidden="1">
      <c r="A14" s="14" t="s">
        <v>20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X14" s="16">
        <f>D14+P14-'[1]связь с ИТОГ ДЕНЬГИ 2024'!M14</f>
        <v>0</v>
      </c>
      <c r="Y14" s="16">
        <f>G14+S14-'[1]связь с ИТОГ ДЕНЬГИ 2024'!L14</f>
        <v>0</v>
      </c>
      <c r="Z14" s="29">
        <f>M14+V14-'[1]связь с ИТОГ ДЕНЬГИ 2024'!Q14</f>
        <v>0</v>
      </c>
    </row>
    <row r="15" spans="1:26" ht="15.6" hidden="1">
      <c r="A15" s="14"/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X15" s="16">
        <f>D15+P15-'[1]связь с ИТОГ ДЕНЬГИ 2024'!M15</f>
        <v>0</v>
      </c>
      <c r="Y15" s="16">
        <f>G15+S15-'[1]связь с ИТОГ ДЕНЬГИ 2024'!L15</f>
        <v>0</v>
      </c>
      <c r="Z15" s="29">
        <f>M15+V15-'[1]связь с ИТОГ ДЕНЬГИ 2024'!Q15</f>
        <v>0</v>
      </c>
    </row>
    <row r="16" spans="1:26" ht="15.6" hidden="1">
      <c r="A16" s="14"/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X16" s="16">
        <f>D16+P16-'[1]связь с ИТОГ ДЕНЬГИ 2024'!M16</f>
        <v>0</v>
      </c>
      <c r="Y16" s="16">
        <f>G16+S16-'[1]связь с ИТОГ ДЕНЬГИ 2024'!L16</f>
        <v>0</v>
      </c>
      <c r="Z16" s="29">
        <f>M16+V16-'[1]связь с ИТОГ ДЕНЬГИ 2024'!Q16</f>
        <v>0</v>
      </c>
    </row>
    <row r="17" spans="1:26">
      <c r="A17" s="17" t="s">
        <v>21</v>
      </c>
      <c r="B17" s="15">
        <v>57401</v>
      </c>
      <c r="C17" s="15">
        <v>69037</v>
      </c>
      <c r="D17" s="15">
        <v>126438</v>
      </c>
      <c r="E17" s="15">
        <v>137451.60749047779</v>
      </c>
      <c r="F17" s="15">
        <v>166427.39250952224</v>
      </c>
      <c r="G17" s="15">
        <v>303879</v>
      </c>
      <c r="H17" s="15">
        <v>265802.08547295874</v>
      </c>
      <c r="I17" s="15">
        <v>288895.15452704136</v>
      </c>
      <c r="J17" s="15">
        <v>554697.24</v>
      </c>
      <c r="K17" s="15">
        <v>102234080.75</v>
      </c>
      <c r="L17" s="15">
        <v>122998915.88</v>
      </c>
      <c r="M17" s="15">
        <v>225232996.63</v>
      </c>
      <c r="N17" s="15">
        <v>66</v>
      </c>
      <c r="O17" s="15">
        <v>149</v>
      </c>
      <c r="P17" s="15">
        <v>215</v>
      </c>
      <c r="Q17" s="15">
        <v>792</v>
      </c>
      <c r="R17" s="15">
        <v>1788</v>
      </c>
      <c r="S17" s="15">
        <v>2580</v>
      </c>
      <c r="T17" s="15">
        <v>897677.77</v>
      </c>
      <c r="U17" s="15">
        <v>2062350.3</v>
      </c>
      <c r="V17" s="15">
        <v>2960028.0700000003</v>
      </c>
      <c r="X17" s="16">
        <f>D17+P17-'[1]связь с ИТОГ ДЕНЬГИ 2024'!M17</f>
        <v>0</v>
      </c>
      <c r="Y17" s="16">
        <f>G17+S17-'[1]связь с ИТОГ ДЕНЬГИ 2024'!L17</f>
        <v>0</v>
      </c>
      <c r="Z17" s="29">
        <f>M17+V17-'[1]связь с ИТОГ ДЕНЬГИ 2024'!Q17</f>
        <v>0.8099999725818634</v>
      </c>
    </row>
    <row r="18" spans="1:26" ht="15.6">
      <c r="A18" s="12" t="s">
        <v>22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X18" s="16">
        <f>D18+P18-'[1]связь с ИТОГ ДЕНЬГИ 2024'!M18</f>
        <v>0</v>
      </c>
      <c r="Y18" s="16">
        <f>G18+S18-'[1]связь с ИТОГ ДЕНЬГИ 2024'!L18</f>
        <v>0</v>
      </c>
      <c r="Z18" s="29">
        <f>M18+V18-'[1]связь с ИТОГ ДЕНЬГИ 2024'!Q18</f>
        <v>0</v>
      </c>
    </row>
    <row r="19" spans="1:26" ht="15.6" hidden="1">
      <c r="A19" s="14" t="s">
        <v>23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X19" s="16">
        <f>D19+P19-'[1]связь с ИТОГ ДЕНЬГИ 2024'!M19</f>
        <v>0</v>
      </c>
      <c r="Y19" s="16">
        <f>G19+S19-'[1]связь с ИТОГ ДЕНЬГИ 2024'!L19</f>
        <v>0</v>
      </c>
      <c r="Z19" s="29">
        <f>M19+V19-'[1]связь с ИТОГ ДЕНЬГИ 2024'!Q19</f>
        <v>0</v>
      </c>
    </row>
    <row r="20" spans="1:26" ht="15.6" customHeight="1">
      <c r="A20" s="14" t="s">
        <v>24</v>
      </c>
      <c r="B20" s="15">
        <v>37573</v>
      </c>
      <c r="C20" s="15">
        <v>58562</v>
      </c>
      <c r="D20" s="15">
        <v>96135</v>
      </c>
      <c r="E20" s="15">
        <v>86812.839579757623</v>
      </c>
      <c r="F20" s="15">
        <v>135308.16042024235</v>
      </c>
      <c r="G20" s="15">
        <v>222120.99999999997</v>
      </c>
      <c r="H20" s="15">
        <v>0</v>
      </c>
      <c r="I20" s="15">
        <v>0</v>
      </c>
      <c r="J20" s="15">
        <v>0</v>
      </c>
      <c r="K20" s="15">
        <v>66242109.909999996</v>
      </c>
      <c r="L20" s="15">
        <v>97097871.099999994</v>
      </c>
      <c r="M20" s="15">
        <v>163339981.00999999</v>
      </c>
      <c r="N20" s="15">
        <v>346</v>
      </c>
      <c r="O20" s="15">
        <v>419</v>
      </c>
      <c r="P20" s="15">
        <v>765</v>
      </c>
      <c r="Q20" s="15">
        <v>4152</v>
      </c>
      <c r="R20" s="15">
        <v>5028</v>
      </c>
      <c r="S20" s="15">
        <v>9180</v>
      </c>
      <c r="T20" s="15">
        <v>7804589.4100000001</v>
      </c>
      <c r="U20" s="15">
        <v>9738207.8800000008</v>
      </c>
      <c r="V20" s="15">
        <v>17542797.289999999</v>
      </c>
      <c r="X20" s="16">
        <f>D20+P20-'[1]связь с ИТОГ ДЕНЬГИ 2024'!M20</f>
        <v>0</v>
      </c>
      <c r="Y20" s="16">
        <f>G20+S20-'[1]связь с ИТОГ ДЕНЬГИ 2024'!L20</f>
        <v>0</v>
      </c>
      <c r="Z20" s="29">
        <f>M20+V20-'[1]связь с ИТОГ ДЕНЬГИ 2024'!Q20</f>
        <v>19621813.979999989</v>
      </c>
    </row>
    <row r="21" spans="1:26" ht="15.6">
      <c r="A21" s="18" t="s">
        <v>25</v>
      </c>
      <c r="B21" s="15">
        <v>157</v>
      </c>
      <c r="C21" s="15">
        <v>153</v>
      </c>
      <c r="D21" s="15">
        <v>310</v>
      </c>
      <c r="E21" s="15">
        <v>337</v>
      </c>
      <c r="F21" s="15">
        <v>334</v>
      </c>
      <c r="G21" s="15">
        <v>671</v>
      </c>
      <c r="H21" s="15">
        <v>0</v>
      </c>
      <c r="I21" s="15">
        <v>4.76</v>
      </c>
      <c r="J21" s="15">
        <v>4.76</v>
      </c>
      <c r="K21" s="15">
        <v>315583.40999999997</v>
      </c>
      <c r="L21" s="15">
        <v>309931.60000000003</v>
      </c>
      <c r="M21" s="15">
        <v>625515.01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X21" s="16">
        <f>D21+P21-'[1]связь с ИТОГ ДЕНЬГИ 2024'!M21</f>
        <v>0</v>
      </c>
      <c r="Y21" s="16">
        <f>G21+S21-'[1]связь с ИТОГ ДЕНЬГИ 2024'!L21</f>
        <v>0</v>
      </c>
      <c r="Z21" s="29">
        <f>M21+V21-'[1]связь с ИТОГ ДЕНЬГИ 2024'!Q21</f>
        <v>0</v>
      </c>
    </row>
    <row r="22" spans="1:26" ht="15.6">
      <c r="A22" s="14" t="s">
        <v>26</v>
      </c>
      <c r="B22" s="15">
        <v>19643</v>
      </c>
      <c r="C22" s="15">
        <v>35354</v>
      </c>
      <c r="D22" s="15">
        <v>54997</v>
      </c>
      <c r="E22" s="15">
        <v>49110.178737022019</v>
      </c>
      <c r="F22" s="15">
        <v>88389.821262977988</v>
      </c>
      <c r="G22" s="15">
        <v>137500</v>
      </c>
      <c r="H22" s="15">
        <v>0</v>
      </c>
      <c r="I22" s="15">
        <v>0</v>
      </c>
      <c r="J22" s="15">
        <v>0</v>
      </c>
      <c r="K22" s="15">
        <v>14285175.199999999</v>
      </c>
      <c r="L22" s="15">
        <v>26363748.260000002</v>
      </c>
      <c r="M22" s="15">
        <v>40648923.460000001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X22" s="16">
        <f>D22+P22-'[1]связь с ИТОГ ДЕНЬГИ 2024'!M22</f>
        <v>0</v>
      </c>
      <c r="Y22" s="16">
        <f>G22+S22-'[1]связь с ИТОГ ДЕНЬГИ 2024'!L22</f>
        <v>0</v>
      </c>
      <c r="Z22" s="29">
        <f>M22+V22-'[1]связь с ИТОГ ДЕНЬГИ 2024'!Q22</f>
        <v>-23422240.640000008</v>
      </c>
    </row>
    <row r="23" spans="1:26" ht="15.6">
      <c r="A23" s="14" t="s">
        <v>27</v>
      </c>
      <c r="B23" s="15">
        <v>25708</v>
      </c>
      <c r="C23" s="15">
        <v>47907</v>
      </c>
      <c r="D23" s="15">
        <v>73615</v>
      </c>
      <c r="E23" s="15">
        <v>60563.87828567547</v>
      </c>
      <c r="F23" s="15">
        <v>112861.12171432452</v>
      </c>
      <c r="G23" s="15">
        <v>173425</v>
      </c>
      <c r="H23" s="15">
        <v>0</v>
      </c>
      <c r="I23" s="15">
        <v>0</v>
      </c>
      <c r="J23" s="15">
        <v>0</v>
      </c>
      <c r="K23" s="15">
        <v>20731102.050000001</v>
      </c>
      <c r="L23" s="15">
        <v>38021942.409999996</v>
      </c>
      <c r="M23" s="15">
        <v>58753044.459999993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X23" s="16">
        <f>D23+P23-'[1]связь с ИТОГ ДЕНЬГИ 2024'!M23</f>
        <v>0</v>
      </c>
      <c r="Y23" s="16">
        <f>G23+S23-'[1]связь с ИТОГ ДЕНЬГИ 2024'!L23</f>
        <v>0</v>
      </c>
      <c r="Z23" s="29">
        <f>M23+V23-'[1]связь с ИТОГ ДЕНЬГИ 2024'!Q23</f>
        <v>-24429636.590000004</v>
      </c>
    </row>
    <row r="24" spans="1:26" ht="15.6">
      <c r="A24" s="14" t="s">
        <v>28</v>
      </c>
      <c r="B24" s="15">
        <v>70164</v>
      </c>
      <c r="C24" s="15">
        <v>49836</v>
      </c>
      <c r="D24" s="15">
        <v>120000</v>
      </c>
      <c r="E24" s="15">
        <v>169663.56839999999</v>
      </c>
      <c r="F24" s="15">
        <v>120508.4316</v>
      </c>
      <c r="G24" s="15">
        <v>290172</v>
      </c>
      <c r="H24" s="15">
        <v>0</v>
      </c>
      <c r="I24" s="15">
        <v>0</v>
      </c>
      <c r="J24" s="15">
        <v>0</v>
      </c>
      <c r="K24" s="15">
        <v>45194449.579999998</v>
      </c>
      <c r="L24" s="15">
        <v>33589931.359999999</v>
      </c>
      <c r="M24" s="15">
        <v>78784380.939999998</v>
      </c>
      <c r="N24" s="15">
        <v>506</v>
      </c>
      <c r="O24" s="15">
        <v>291</v>
      </c>
      <c r="P24" s="15">
        <v>797</v>
      </c>
      <c r="Q24" s="15">
        <v>6072</v>
      </c>
      <c r="R24" s="15">
        <v>3492</v>
      </c>
      <c r="S24" s="15">
        <v>9564</v>
      </c>
      <c r="T24" s="15">
        <v>11294516.98</v>
      </c>
      <c r="U24" s="15">
        <v>6490063.8600000003</v>
      </c>
      <c r="V24" s="15">
        <v>17784580.84</v>
      </c>
      <c r="X24" s="16">
        <f>D24+P24-'[1]связь с ИТОГ ДЕНЬГИ 2024'!M24</f>
        <v>0</v>
      </c>
      <c r="Y24" s="16">
        <f>G24+S24-'[1]связь с ИТОГ ДЕНЬГИ 2024'!L24</f>
        <v>0</v>
      </c>
      <c r="Z24" s="29">
        <f>M24+V24-'[1]связь с ИТОГ ДЕНЬГИ 2024'!Q24</f>
        <v>-59685638.539999992</v>
      </c>
    </row>
    <row r="25" spans="1:26" ht="15.6">
      <c r="A25" s="14" t="s">
        <v>29</v>
      </c>
      <c r="B25" s="15">
        <v>19745</v>
      </c>
      <c r="C25" s="15">
        <v>18855</v>
      </c>
      <c r="D25" s="15">
        <v>38600</v>
      </c>
      <c r="E25" s="15">
        <v>46400.75</v>
      </c>
      <c r="F25" s="15">
        <v>44309.25</v>
      </c>
      <c r="G25" s="15">
        <v>90710</v>
      </c>
      <c r="H25" s="15">
        <v>0</v>
      </c>
      <c r="I25" s="15">
        <v>0</v>
      </c>
      <c r="J25" s="15">
        <v>0</v>
      </c>
      <c r="K25" s="15">
        <v>28818753.460000001</v>
      </c>
      <c r="L25" s="15">
        <v>25935727.870000001</v>
      </c>
      <c r="M25" s="15">
        <v>54754481.329999998</v>
      </c>
      <c r="N25" s="15">
        <v>151</v>
      </c>
      <c r="O25" s="15">
        <v>83</v>
      </c>
      <c r="P25" s="15">
        <v>234</v>
      </c>
      <c r="Q25" s="15">
        <v>1812</v>
      </c>
      <c r="R25" s="15">
        <v>996</v>
      </c>
      <c r="S25" s="15">
        <v>2808</v>
      </c>
      <c r="T25" s="15">
        <v>3124198.17</v>
      </c>
      <c r="U25" s="15">
        <v>1674416.43</v>
      </c>
      <c r="V25" s="15">
        <v>4798614.5999999996</v>
      </c>
      <c r="X25" s="16">
        <f>D25+P25-'[1]связь с ИТОГ ДЕНЬГИ 2024'!M25</f>
        <v>0</v>
      </c>
      <c r="Y25" s="16">
        <f>G25+S25-'[1]связь с ИТОГ ДЕНЬГИ 2024'!L25</f>
        <v>0</v>
      </c>
      <c r="Z25" s="29">
        <f>M25+V25-'[1]связь с ИТОГ ДЕНЬГИ 2024'!Q25</f>
        <v>-5068896.5300000086</v>
      </c>
    </row>
    <row r="26" spans="1:26" ht="15.6">
      <c r="A26" s="14" t="s">
        <v>30</v>
      </c>
      <c r="B26" s="15">
        <v>7506</v>
      </c>
      <c r="C26" s="15">
        <v>20494</v>
      </c>
      <c r="D26" s="15">
        <v>28000</v>
      </c>
      <c r="E26" s="15">
        <v>18765</v>
      </c>
      <c r="F26" s="15">
        <v>51235</v>
      </c>
      <c r="G26" s="15">
        <v>70000</v>
      </c>
      <c r="H26" s="15">
        <v>0</v>
      </c>
      <c r="I26" s="15">
        <v>0</v>
      </c>
      <c r="J26" s="15">
        <v>0</v>
      </c>
      <c r="K26" s="15">
        <v>9655714.2899999991</v>
      </c>
      <c r="L26" s="15">
        <v>25590791.829999998</v>
      </c>
      <c r="M26" s="15">
        <v>35246506.119999997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X26" s="16">
        <f>D26+P26-'[1]связь с ИТОГ ДЕНЬГИ 2024'!M26</f>
        <v>0</v>
      </c>
      <c r="Y26" s="16">
        <f>G26+S26-'[1]связь с ИТОГ ДЕНЬГИ 2024'!L26</f>
        <v>0</v>
      </c>
      <c r="Z26" s="29">
        <f>M26+V26-'[1]связь с ИТОГ ДЕНЬГИ 2024'!Q26</f>
        <v>-9699273.5700000003</v>
      </c>
    </row>
    <row r="27" spans="1:26" ht="15.6">
      <c r="A27" s="14" t="s">
        <v>31</v>
      </c>
      <c r="B27" s="15">
        <v>8457</v>
      </c>
      <c r="C27" s="15">
        <v>19543</v>
      </c>
      <c r="D27" s="15">
        <v>28000</v>
      </c>
      <c r="E27" s="15">
        <v>21142.5</v>
      </c>
      <c r="F27" s="15">
        <v>48857.5</v>
      </c>
      <c r="G27" s="15">
        <v>70000</v>
      </c>
      <c r="H27" s="15">
        <v>0</v>
      </c>
      <c r="I27" s="15">
        <v>0</v>
      </c>
      <c r="J27" s="15">
        <v>0</v>
      </c>
      <c r="K27" s="15">
        <v>9738958.4499999993</v>
      </c>
      <c r="L27" s="15">
        <v>21942844.039999999</v>
      </c>
      <c r="M27" s="15">
        <v>31681802.489999998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X27" s="16">
        <f>D27+P27-'[1]связь с ИТОГ ДЕНЬГИ 2024'!M27</f>
        <v>0</v>
      </c>
      <c r="Y27" s="16">
        <f>G27+S27-'[1]связь с ИТОГ ДЕНЬГИ 2024'!L27</f>
        <v>0</v>
      </c>
      <c r="Z27" s="29">
        <f>M27+V27-'[1]связь с ИТОГ ДЕНЬГИ 2024'!Q27</f>
        <v>-12696891.049999993</v>
      </c>
    </row>
    <row r="28" spans="1:26" ht="15.6" customHeight="1">
      <c r="A28" s="14" t="s">
        <v>32</v>
      </c>
      <c r="B28" s="15">
        <v>11708</v>
      </c>
      <c r="C28" s="15">
        <v>14836</v>
      </c>
      <c r="D28" s="15">
        <v>26544</v>
      </c>
      <c r="E28" s="15">
        <v>24017.631705846896</v>
      </c>
      <c r="F28" s="15">
        <v>30434.368294153104</v>
      </c>
      <c r="G28" s="15">
        <v>54452</v>
      </c>
      <c r="H28" s="15">
        <v>85117.212929475587</v>
      </c>
      <c r="I28" s="15">
        <v>107857.78707052441</v>
      </c>
      <c r="J28" s="15">
        <v>192975</v>
      </c>
      <c r="K28" s="15">
        <v>15285154.07</v>
      </c>
      <c r="L28" s="15">
        <v>18564590.68</v>
      </c>
      <c r="M28" s="15">
        <v>33849744.75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X28" s="16">
        <f>D28+P28-'[1]связь с ИТОГ ДЕНЬГИ 2024'!M28</f>
        <v>0</v>
      </c>
      <c r="Y28" s="16">
        <f>G28+S28-'[1]связь с ИТОГ ДЕНЬГИ 2024'!L28</f>
        <v>0</v>
      </c>
      <c r="Z28" s="29">
        <f>M28+V28-'[1]связь с ИТОГ ДЕНЬГИ 2024'!Q28</f>
        <v>0</v>
      </c>
    </row>
    <row r="29" spans="1:26" ht="15.6" hidden="1">
      <c r="A29" s="14" t="s">
        <v>33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X29" s="16">
        <f>D29+P29-'[1]связь с ИТОГ ДЕНЬГИ 2024'!M29</f>
        <v>0</v>
      </c>
      <c r="Y29" s="16">
        <f>G29+S29-'[1]связь с ИТОГ ДЕНЬГИ 2024'!L29</f>
        <v>0</v>
      </c>
      <c r="Z29" s="29">
        <f>M29+V29-'[1]связь с ИТОГ ДЕНЬГИ 2024'!Q29</f>
        <v>0</v>
      </c>
    </row>
    <row r="30" spans="1:26" ht="15.6">
      <c r="A30" s="14" t="s">
        <v>34</v>
      </c>
      <c r="B30" s="15">
        <v>38</v>
      </c>
      <c r="C30" s="15">
        <v>62</v>
      </c>
      <c r="D30" s="15">
        <v>100</v>
      </c>
      <c r="E30" s="15">
        <v>91.2</v>
      </c>
      <c r="F30" s="15">
        <v>148.79999999999998</v>
      </c>
      <c r="G30" s="15">
        <v>240</v>
      </c>
      <c r="H30" s="15">
        <v>0</v>
      </c>
      <c r="I30" s="15">
        <v>0</v>
      </c>
      <c r="J30" s="15">
        <v>0</v>
      </c>
      <c r="K30" s="15">
        <v>53616.49</v>
      </c>
      <c r="L30" s="15">
        <v>77674.34</v>
      </c>
      <c r="M30" s="15">
        <v>131290.82999999999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X30" s="16">
        <f>D30+P30-'[1]связь с ИТОГ ДЕНЬГИ 2024'!M30</f>
        <v>0</v>
      </c>
      <c r="Y30" s="16">
        <f>G30+S30-'[1]связь с ИТОГ ДЕНЬГИ 2024'!L30</f>
        <v>0</v>
      </c>
      <c r="Z30" s="29">
        <f>M30+V30-'[1]связь с ИТОГ ДЕНЬГИ 2024'!Q30</f>
        <v>0</v>
      </c>
    </row>
    <row r="31" spans="1:26" ht="15.6" hidden="1">
      <c r="A31" s="14" t="s">
        <v>35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X31" s="16">
        <f>D31+P31-'[1]связь с ИТОГ ДЕНЬГИ 2024'!M31</f>
        <v>0</v>
      </c>
      <c r="Y31" s="16">
        <f>G31+S31-'[1]связь с ИТОГ ДЕНЬГИ 2024'!L31</f>
        <v>0</v>
      </c>
      <c r="Z31" s="29">
        <f>M31+V31-'[1]связь с ИТОГ ДЕНЬГИ 2024'!Q31</f>
        <v>0</v>
      </c>
    </row>
    <row r="32" spans="1:26" ht="15.6" hidden="1">
      <c r="A32" s="14" t="s">
        <v>36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X32" s="16">
        <f>D32+P32-'[1]связь с ИТОГ ДЕНЬГИ 2024'!M32</f>
        <v>0</v>
      </c>
      <c r="Y32" s="16">
        <f>G32+S32-'[1]связь с ИТОГ ДЕНЬГИ 2024'!L32</f>
        <v>0</v>
      </c>
      <c r="Z32" s="29">
        <f>M32+V32-'[1]связь с ИТОГ ДЕНЬГИ 2024'!Q32</f>
        <v>0</v>
      </c>
    </row>
    <row r="33" spans="1:26" hidden="1">
      <c r="A33" s="19"/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X33" s="16">
        <f>D33+P33-'[1]связь с ИТОГ ДЕНЬГИ 2024'!M33</f>
        <v>0</v>
      </c>
      <c r="Y33" s="16">
        <f>G33+S33-'[1]связь с ИТОГ ДЕНЬГИ 2024'!L33</f>
        <v>0</v>
      </c>
      <c r="Z33" s="29">
        <f>M33+V33-'[1]связь с ИТОГ ДЕНЬГИ 2024'!Q33</f>
        <v>0</v>
      </c>
    </row>
    <row r="34" spans="1:26" hidden="1">
      <c r="A34" s="19"/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X34" s="16">
        <f>D34+P34-'[1]связь с ИТОГ ДЕНЬГИ 2024'!M34</f>
        <v>0</v>
      </c>
      <c r="Y34" s="16">
        <f>G34+S34-'[1]связь с ИТОГ ДЕНЬГИ 2024'!L34</f>
        <v>0</v>
      </c>
      <c r="Z34" s="29">
        <f>M34+V34-'[1]связь с ИТОГ ДЕНЬГИ 2024'!Q34</f>
        <v>0</v>
      </c>
    </row>
    <row r="35" spans="1:26" hidden="1">
      <c r="A35" s="19"/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X35" s="16">
        <f>D35+P35-'[1]связь с ИТОГ ДЕНЬГИ 2024'!M35</f>
        <v>0</v>
      </c>
      <c r="Y35" s="16">
        <f>G35+S35-'[1]связь с ИТОГ ДЕНЬГИ 2024'!L35</f>
        <v>0</v>
      </c>
      <c r="Z35" s="29">
        <f>M35+V35-'[1]связь с ИТОГ ДЕНЬГИ 2024'!Q35</f>
        <v>0</v>
      </c>
    </row>
    <row r="36" spans="1:26">
      <c r="A36" s="17" t="s">
        <v>37</v>
      </c>
      <c r="B36" s="15">
        <v>200699</v>
      </c>
      <c r="C36" s="15">
        <v>265602</v>
      </c>
      <c r="D36" s="15">
        <v>466301</v>
      </c>
      <c r="E36" s="15">
        <v>476904.54670830199</v>
      </c>
      <c r="F36" s="15">
        <v>632386.45329169801</v>
      </c>
      <c r="G36" s="15">
        <v>1109291</v>
      </c>
      <c r="H36" s="15">
        <v>85117.212929475587</v>
      </c>
      <c r="I36" s="15">
        <v>107862.54707052441</v>
      </c>
      <c r="J36" s="15">
        <v>192979.76</v>
      </c>
      <c r="K36" s="15">
        <v>210320616.90999997</v>
      </c>
      <c r="L36" s="15">
        <v>287495053.49000001</v>
      </c>
      <c r="M36" s="15">
        <v>497815670.39999998</v>
      </c>
      <c r="N36" s="15">
        <v>1003</v>
      </c>
      <c r="O36" s="15">
        <v>793</v>
      </c>
      <c r="P36" s="15">
        <v>1796</v>
      </c>
      <c r="Q36" s="15">
        <v>12036</v>
      </c>
      <c r="R36" s="15">
        <v>9516</v>
      </c>
      <c r="S36" s="15">
        <v>21552</v>
      </c>
      <c r="T36" s="15">
        <v>22223304.560000002</v>
      </c>
      <c r="U36" s="15">
        <v>17902688.170000002</v>
      </c>
      <c r="V36" s="15">
        <v>40125992.729999997</v>
      </c>
      <c r="X36" s="16">
        <f>D36+P36-'[1]связь с ИТОГ ДЕНЬГИ 2024'!M36</f>
        <v>0</v>
      </c>
      <c r="Y36" s="16">
        <f>G36+S36-'[1]связь с ИТОГ ДЕНЬГИ 2024'!L36</f>
        <v>0</v>
      </c>
      <c r="Z36" s="29">
        <f>M36+V36-'[1]связь с ИТОГ ДЕНЬГИ 2024'!Q36</f>
        <v>-115380762.94000006</v>
      </c>
    </row>
    <row r="37" spans="1:26" ht="15.6">
      <c r="A37" s="12" t="s">
        <v>38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X37" s="16">
        <f>D37+P37-'[1]связь с ИТОГ ДЕНЬГИ 2024'!M37</f>
        <v>0</v>
      </c>
      <c r="Y37" s="16">
        <f>G37+S37-'[1]связь с ИТОГ ДЕНЬГИ 2024'!L37</f>
        <v>0</v>
      </c>
      <c r="Z37" s="29">
        <f>M37+V37-'[1]связь с ИТОГ ДЕНЬГИ 2024'!Q37</f>
        <v>0</v>
      </c>
    </row>
    <row r="38" spans="1:26" ht="15.6">
      <c r="A38" s="12" t="s">
        <v>39</v>
      </c>
      <c r="B38" s="15">
        <v>7311</v>
      </c>
      <c r="C38" s="15">
        <v>19789</v>
      </c>
      <c r="D38" s="15">
        <v>27100</v>
      </c>
      <c r="E38" s="15">
        <v>17264.786333761174</v>
      </c>
      <c r="F38" s="15">
        <v>50658.213666238829</v>
      </c>
      <c r="G38" s="15">
        <v>67923</v>
      </c>
      <c r="H38" s="15">
        <v>15021.370463078847</v>
      </c>
      <c r="I38" s="15">
        <v>8283.6295369211512</v>
      </c>
      <c r="J38" s="15">
        <v>23305</v>
      </c>
      <c r="K38" s="15">
        <v>12114222.439999999</v>
      </c>
      <c r="L38" s="15">
        <v>35730998.32</v>
      </c>
      <c r="M38" s="15">
        <v>47845220.759999998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X38" s="16">
        <f>D38+P38-'[1]связь с ИТОГ ДЕНЬГИ 2024'!M38</f>
        <v>0</v>
      </c>
      <c r="Y38" s="16">
        <f>G38+S38-'[1]связь с ИТОГ ДЕНЬГИ 2024'!L38</f>
        <v>0</v>
      </c>
      <c r="Z38" s="29">
        <f>M38+V38-'[1]связь с ИТОГ ДЕНЬГИ 2024'!Q38</f>
        <v>10642302.100000001</v>
      </c>
    </row>
    <row r="39" spans="1:26" ht="15.6">
      <c r="A39" s="12" t="s">
        <v>40</v>
      </c>
      <c r="B39" s="15">
        <v>1822</v>
      </c>
      <c r="C39" s="15">
        <v>23686</v>
      </c>
      <c r="D39" s="15">
        <v>25508</v>
      </c>
      <c r="E39" s="15">
        <v>4261.9263593179139</v>
      </c>
      <c r="F39" s="15">
        <v>54449.07364068208</v>
      </c>
      <c r="G39" s="15">
        <v>58710.999999999993</v>
      </c>
      <c r="H39" s="15">
        <v>940.30888030888025</v>
      </c>
      <c r="I39" s="15">
        <v>21199.691119691121</v>
      </c>
      <c r="J39" s="15">
        <v>22140</v>
      </c>
      <c r="K39" s="15">
        <v>2571559.65</v>
      </c>
      <c r="L39" s="15">
        <v>35201944.950000003</v>
      </c>
      <c r="M39" s="15">
        <v>37773504.600000001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X39" s="16">
        <f>D39+P39-'[1]связь с ИТОГ ДЕНЬГИ 2024'!M39</f>
        <v>0</v>
      </c>
      <c r="Y39" s="16">
        <f>G39+S39-'[1]связь с ИТОГ ДЕНЬГИ 2024'!L39</f>
        <v>0</v>
      </c>
      <c r="Z39" s="29">
        <f>M39+V39-'[1]связь с ИТОГ ДЕНЬГИ 2024'!Q39</f>
        <v>3468417.2200000063</v>
      </c>
    </row>
    <row r="40" spans="1:26" ht="15.6">
      <c r="A40" s="12" t="s">
        <v>41</v>
      </c>
      <c r="B40" s="15">
        <v>13075</v>
      </c>
      <c r="C40" s="15">
        <v>6925</v>
      </c>
      <c r="D40" s="15">
        <v>20000</v>
      </c>
      <c r="E40" s="15">
        <v>31428.660204818803</v>
      </c>
      <c r="F40" s="15">
        <v>16571.339795181197</v>
      </c>
      <c r="G40" s="15">
        <v>48000</v>
      </c>
      <c r="H40" s="15">
        <v>10868.085506134968</v>
      </c>
      <c r="I40" s="15">
        <v>6552.9144938650306</v>
      </c>
      <c r="J40" s="15">
        <v>17421</v>
      </c>
      <c r="K40" s="15">
        <v>16252837.290000001</v>
      </c>
      <c r="L40" s="15">
        <v>11317983.76</v>
      </c>
      <c r="M40" s="15">
        <v>27570821.050000001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X40" s="16">
        <f>D40+P40-'[1]связь с ИТОГ ДЕНЬГИ 2024'!M40</f>
        <v>0</v>
      </c>
      <c r="Y40" s="16">
        <f>G40+S40-'[1]связь с ИТОГ ДЕНЬГИ 2024'!L40</f>
        <v>0</v>
      </c>
      <c r="Z40" s="29">
        <f>M40+V40-'[1]связь с ИТОГ ДЕНЬГИ 2024'!Q40</f>
        <v>3137914.700000003</v>
      </c>
    </row>
    <row r="41" spans="1:26" ht="15.6">
      <c r="A41" s="12" t="s">
        <v>42</v>
      </c>
      <c r="B41" s="15">
        <v>11025</v>
      </c>
      <c r="C41" s="15">
        <v>6229</v>
      </c>
      <c r="D41" s="15">
        <v>17254</v>
      </c>
      <c r="E41" s="15">
        <v>29969.877561818284</v>
      </c>
      <c r="F41" s="15">
        <v>16771.122438181712</v>
      </c>
      <c r="G41" s="15">
        <v>46741</v>
      </c>
      <c r="H41" s="15">
        <v>7772.9774557165856</v>
      </c>
      <c r="I41" s="15">
        <v>6058.0225442834135</v>
      </c>
      <c r="J41" s="15">
        <v>13831</v>
      </c>
      <c r="K41" s="15">
        <v>17945716.449999999</v>
      </c>
      <c r="L41" s="15">
        <v>13302552.85</v>
      </c>
      <c r="M41" s="15">
        <v>31248269.299999997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X41" s="16">
        <f>D41+P41-'[1]связь с ИТОГ ДЕНЬГИ 2024'!M41</f>
        <v>0</v>
      </c>
      <c r="Y41" s="16">
        <f>G41+S41-'[1]связь с ИТОГ ДЕНЬГИ 2024'!L41</f>
        <v>0</v>
      </c>
      <c r="Z41" s="29">
        <f>M41+V41-'[1]связь с ИТОГ ДЕНЬГИ 2024'!Q41</f>
        <v>6722665.8299999982</v>
      </c>
    </row>
    <row r="42" spans="1:26" ht="15.6">
      <c r="A42" s="12" t="s">
        <v>43</v>
      </c>
      <c r="B42" s="15">
        <v>361</v>
      </c>
      <c r="C42" s="15">
        <v>12139</v>
      </c>
      <c r="D42" s="15">
        <v>12500</v>
      </c>
      <c r="E42" s="15">
        <v>856.75946314776718</v>
      </c>
      <c r="F42" s="15">
        <v>28663.240536852234</v>
      </c>
      <c r="G42" s="15">
        <v>29520</v>
      </c>
      <c r="H42" s="15">
        <v>130.50634249471457</v>
      </c>
      <c r="I42" s="15">
        <v>5748.4936575052852</v>
      </c>
      <c r="J42" s="15">
        <v>5879</v>
      </c>
      <c r="K42" s="15">
        <v>707986.5</v>
      </c>
      <c r="L42" s="15">
        <v>22548771.459999997</v>
      </c>
      <c r="M42" s="15">
        <v>23256757.959999997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X42" s="16">
        <f>D42+P42-'[1]связь с ИТОГ ДЕНЬГИ 2024'!M42</f>
        <v>0</v>
      </c>
      <c r="Y42" s="16">
        <f>G42+S42-'[1]связь с ИТОГ ДЕНЬГИ 2024'!L42</f>
        <v>0</v>
      </c>
      <c r="Z42" s="29">
        <f>M42+V42-'[1]связь с ИТОГ ДЕНЬГИ 2024'!Q42</f>
        <v>6763345.7399999984</v>
      </c>
    </row>
    <row r="43" spans="1:26" ht="15.6">
      <c r="A43" s="12" t="s">
        <v>44</v>
      </c>
      <c r="B43" s="15">
        <v>2142</v>
      </c>
      <c r="C43" s="15">
        <v>21658</v>
      </c>
      <c r="D43" s="15">
        <v>23800</v>
      </c>
      <c r="E43" s="15">
        <v>5765.1014298093587</v>
      </c>
      <c r="F43" s="15">
        <v>58494.898570190642</v>
      </c>
      <c r="G43" s="15">
        <v>64260</v>
      </c>
      <c r="H43" s="15">
        <v>822.5</v>
      </c>
      <c r="I43" s="15">
        <v>5757.5</v>
      </c>
      <c r="J43" s="15">
        <v>6580</v>
      </c>
      <c r="K43" s="15">
        <v>3003545.91</v>
      </c>
      <c r="L43" s="15">
        <v>29704005.02</v>
      </c>
      <c r="M43" s="15">
        <v>32707550.93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X43" s="16">
        <f>D43+P43-'[1]связь с ИТОГ ДЕНЬГИ 2024'!M43</f>
        <v>0</v>
      </c>
      <c r="Y43" s="16">
        <f>G43+S43-'[1]связь с ИТОГ ДЕНЬГИ 2024'!L43</f>
        <v>0</v>
      </c>
      <c r="Z43" s="29">
        <f>M43+V43-'[1]связь с ИТОГ ДЕНЬГИ 2024'!Q43</f>
        <v>352811.47000000253</v>
      </c>
    </row>
    <row r="44" spans="1:26" ht="15.6">
      <c r="A44" s="12" t="s">
        <v>45</v>
      </c>
      <c r="B44" s="15">
        <v>983</v>
      </c>
      <c r="C44" s="15">
        <v>7217</v>
      </c>
      <c r="D44" s="15">
        <v>8200</v>
      </c>
      <c r="E44" s="15">
        <v>2560.4058293269227</v>
      </c>
      <c r="F44" s="15">
        <v>18759.594170673077</v>
      </c>
      <c r="G44" s="15">
        <v>21320</v>
      </c>
      <c r="H44" s="15">
        <v>543.20000000000005</v>
      </c>
      <c r="I44" s="15">
        <v>4500.8</v>
      </c>
      <c r="J44" s="15">
        <v>5044</v>
      </c>
      <c r="K44" s="15">
        <v>2223871.15</v>
      </c>
      <c r="L44" s="15">
        <v>11455582.699999999</v>
      </c>
      <c r="M44" s="15">
        <v>13679453.85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X44" s="16">
        <f>D44+P44-'[1]связь с ИТОГ ДЕНЬГИ 2024'!M44</f>
        <v>0</v>
      </c>
      <c r="Y44" s="16">
        <f>G44+S44-'[1]связь с ИТОГ ДЕНЬГИ 2024'!L44</f>
        <v>0</v>
      </c>
      <c r="Z44" s="29">
        <f>M44+V44-'[1]связь с ИТОГ ДЕНЬГИ 2024'!Q44</f>
        <v>1562163.3899999969</v>
      </c>
    </row>
    <row r="45" spans="1:26" ht="15.6">
      <c r="A45" s="12" t="s">
        <v>46</v>
      </c>
      <c r="B45" s="15">
        <v>540</v>
      </c>
      <c r="C45" s="15">
        <v>22558</v>
      </c>
      <c r="D45" s="15">
        <v>23098</v>
      </c>
      <c r="E45" s="15">
        <v>1403.7123780834236</v>
      </c>
      <c r="F45" s="15">
        <v>58392.287621916577</v>
      </c>
      <c r="G45" s="15">
        <v>59796</v>
      </c>
      <c r="H45" s="15">
        <v>523.75274725274721</v>
      </c>
      <c r="I45" s="15">
        <v>24561.247252747249</v>
      </c>
      <c r="J45" s="15">
        <v>25084.999999999996</v>
      </c>
      <c r="K45" s="15">
        <v>1515043.56</v>
      </c>
      <c r="L45" s="15">
        <v>32072824.729999997</v>
      </c>
      <c r="M45" s="15">
        <v>33587868.289999999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X45" s="16">
        <f>D45+P45-'[1]связь с ИТОГ ДЕНЬГИ 2024'!M45</f>
        <v>0</v>
      </c>
      <c r="Y45" s="16">
        <f>G45+S45-'[1]связь с ИТОГ ДЕНЬГИ 2024'!L45</f>
        <v>0</v>
      </c>
      <c r="Z45" s="29">
        <f>M45+V45-'[1]связь с ИТОГ ДЕНЬГИ 2024'!Q45</f>
        <v>4697905.7199999988</v>
      </c>
    </row>
    <row r="46" spans="1:26" ht="15.6">
      <c r="A46" s="12" t="s">
        <v>47</v>
      </c>
      <c r="B46" s="15">
        <v>4121</v>
      </c>
      <c r="C46" s="15">
        <v>1879</v>
      </c>
      <c r="D46" s="15">
        <v>6000</v>
      </c>
      <c r="E46" s="15">
        <v>11145.954918438854</v>
      </c>
      <c r="F46" s="15">
        <v>5054.0450815611457</v>
      </c>
      <c r="G46" s="15">
        <v>16200</v>
      </c>
      <c r="H46" s="15">
        <v>5974.8849104859337</v>
      </c>
      <c r="I46" s="15">
        <v>3045.1150895140663</v>
      </c>
      <c r="J46" s="15">
        <v>9020</v>
      </c>
      <c r="K46" s="15">
        <v>8731776.4800000004</v>
      </c>
      <c r="L46" s="15">
        <v>4826059.2</v>
      </c>
      <c r="M46" s="15">
        <v>13557835.68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X46" s="16">
        <f>D46+P46-'[1]связь с ИТОГ ДЕНЬГИ 2024'!M46</f>
        <v>0</v>
      </c>
      <c r="Y46" s="16">
        <f>G46+S46-'[1]связь с ИТОГ ДЕНЬГИ 2024'!L46</f>
        <v>0</v>
      </c>
      <c r="Z46" s="29">
        <f>M46+V46-'[1]связь с ИТОГ ДЕНЬГИ 2024'!Q46</f>
        <v>5646281.46</v>
      </c>
    </row>
    <row r="47" spans="1:26" ht="15.6">
      <c r="A47" s="12" t="s">
        <v>48</v>
      </c>
      <c r="B47" s="15">
        <v>115</v>
      </c>
      <c r="C47" s="15">
        <v>7985</v>
      </c>
      <c r="D47" s="15">
        <v>8100</v>
      </c>
      <c r="E47" s="15">
        <v>284.945593382119</v>
      </c>
      <c r="F47" s="15">
        <v>20775.054406617881</v>
      </c>
      <c r="G47" s="15">
        <v>21060</v>
      </c>
      <c r="H47" s="15">
        <v>284.02857142857141</v>
      </c>
      <c r="I47" s="15">
        <v>9656.9714285714272</v>
      </c>
      <c r="J47" s="15">
        <v>9940.9999999999982</v>
      </c>
      <c r="K47" s="15">
        <v>381895.52</v>
      </c>
      <c r="L47" s="15">
        <v>17419576.469999999</v>
      </c>
      <c r="M47" s="15">
        <v>17801471.989999998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X47" s="16">
        <f>D47+P47-'[1]связь с ИТОГ ДЕНЬГИ 2024'!M47</f>
        <v>0</v>
      </c>
      <c r="Y47" s="16">
        <f>G47+S47-'[1]связь с ИТОГ ДЕНЬГИ 2024'!L47</f>
        <v>0</v>
      </c>
      <c r="Z47" s="29">
        <f>M47+V47-'[1]связь с ИТОГ ДЕНЬГИ 2024'!Q47</f>
        <v>5189558.9499999993</v>
      </c>
    </row>
    <row r="48" spans="1:26" ht="15.6">
      <c r="A48" s="12" t="s">
        <v>49</v>
      </c>
      <c r="B48" s="15">
        <v>17032</v>
      </c>
      <c r="C48" s="15">
        <v>12229</v>
      </c>
      <c r="D48" s="15">
        <v>29261</v>
      </c>
      <c r="E48" s="15">
        <v>45284.404067203854</v>
      </c>
      <c r="F48" s="15">
        <v>32426.59593279615</v>
      </c>
      <c r="G48" s="15">
        <v>77711</v>
      </c>
      <c r="H48" s="15">
        <v>9419.3514689880285</v>
      </c>
      <c r="I48" s="15">
        <v>7487.6485310119688</v>
      </c>
      <c r="J48" s="15">
        <v>16906.999999999996</v>
      </c>
      <c r="K48" s="15">
        <v>26223658.82</v>
      </c>
      <c r="L48" s="15">
        <v>21127263.18</v>
      </c>
      <c r="M48" s="15">
        <v>47350922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X48" s="16">
        <f>D48+P48-'[1]связь с ИТОГ ДЕНЬГИ 2024'!M48</f>
        <v>0</v>
      </c>
      <c r="Y48" s="16">
        <f>G48+S48-'[1]связь с ИТОГ ДЕНЬГИ 2024'!L48</f>
        <v>0</v>
      </c>
      <c r="Z48" s="29">
        <f>M48+V48-'[1]связь с ИТОГ ДЕНЬГИ 2024'!Q48</f>
        <v>8007677.7300000042</v>
      </c>
    </row>
    <row r="49" spans="1:26" ht="15.6">
      <c r="A49" s="12" t="s">
        <v>50</v>
      </c>
      <c r="B49" s="15">
        <v>27874</v>
      </c>
      <c r="C49" s="15">
        <v>105126</v>
      </c>
      <c r="D49" s="15">
        <v>133000</v>
      </c>
      <c r="E49" s="15">
        <v>74477.277322450071</v>
      </c>
      <c r="F49" s="15">
        <v>277972.72267754993</v>
      </c>
      <c r="G49" s="15">
        <v>352450</v>
      </c>
      <c r="H49" s="15">
        <v>26306.69160256115</v>
      </c>
      <c r="I49" s="15">
        <v>126269.30839743884</v>
      </c>
      <c r="J49" s="15">
        <v>152576</v>
      </c>
      <c r="K49" s="15">
        <v>34764839.350000001</v>
      </c>
      <c r="L49" s="15">
        <v>154102055.09999999</v>
      </c>
      <c r="M49" s="15">
        <v>188866894.44999999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X49" s="16">
        <f>D49+P49-'[1]связь с ИТОГ ДЕНЬГИ 2024'!M49</f>
        <v>0</v>
      </c>
      <c r="Y49" s="16">
        <f>G49+S49-'[1]связь с ИТОГ ДЕНЬГИ 2024'!L49</f>
        <v>0</v>
      </c>
      <c r="Z49" s="29">
        <f>M49+V49-'[1]связь с ИТОГ ДЕНЬГИ 2024'!Q49</f>
        <v>23968855.949999988</v>
      </c>
    </row>
    <row r="50" spans="1:26" ht="15.6">
      <c r="A50" s="12" t="s">
        <v>51</v>
      </c>
      <c r="B50" s="15">
        <v>5612</v>
      </c>
      <c r="C50" s="15">
        <v>11388</v>
      </c>
      <c r="D50" s="15">
        <v>17000</v>
      </c>
      <c r="E50" s="15">
        <v>14559.849301035967</v>
      </c>
      <c r="F50" s="15">
        <v>29640.150698964033</v>
      </c>
      <c r="G50" s="15">
        <v>44200</v>
      </c>
      <c r="H50" s="15">
        <v>9632.6914817466004</v>
      </c>
      <c r="I50" s="15">
        <v>18777.308518253401</v>
      </c>
      <c r="J50" s="15">
        <v>28410</v>
      </c>
      <c r="K50" s="15">
        <v>7584611.6100000003</v>
      </c>
      <c r="L50" s="15">
        <v>14826731.850000001</v>
      </c>
      <c r="M50" s="15">
        <v>22411343.460000001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X50" s="16">
        <f>D50+P50-'[1]связь с ИТОГ ДЕНЬГИ 2024'!M50</f>
        <v>0</v>
      </c>
      <c r="Y50" s="16">
        <f>G50+S50-'[1]связь с ИТОГ ДЕНЬГИ 2024'!L50</f>
        <v>0</v>
      </c>
      <c r="Z50" s="29">
        <f>M50+V50-'[1]связь с ИТОГ ДЕНЬГИ 2024'!Q50</f>
        <v>2707738.0600000024</v>
      </c>
    </row>
    <row r="51" spans="1:26" ht="15.6">
      <c r="A51" s="12" t="s">
        <v>52</v>
      </c>
      <c r="B51" s="15">
        <v>8378</v>
      </c>
      <c r="C51" s="15">
        <v>77522</v>
      </c>
      <c r="D51" s="15">
        <v>85900</v>
      </c>
      <c r="E51" s="15">
        <v>23004.348747077507</v>
      </c>
      <c r="F51" s="15">
        <v>210744.65125292249</v>
      </c>
      <c r="G51" s="15">
        <v>233749</v>
      </c>
      <c r="H51" s="15">
        <v>4508.3204635210977</v>
      </c>
      <c r="I51" s="15">
        <v>62126.179536478907</v>
      </c>
      <c r="J51" s="15">
        <v>66634.5</v>
      </c>
      <c r="K51" s="15">
        <v>11808621.609999999</v>
      </c>
      <c r="L51" s="15">
        <v>115623954.55</v>
      </c>
      <c r="M51" s="15">
        <v>127432576.16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X51" s="16">
        <f>D51+P51-'[1]связь с ИТОГ ДЕНЬГИ 2024'!M51</f>
        <v>0</v>
      </c>
      <c r="Y51" s="16">
        <f>G51+S51-'[1]связь с ИТОГ ДЕНЬГИ 2024'!L51</f>
        <v>0</v>
      </c>
      <c r="Z51" s="29">
        <f>M51+V51-'[1]связь с ИТОГ ДЕНЬГИ 2024'!Q51</f>
        <v>19671036.289999992</v>
      </c>
    </row>
    <row r="52" spans="1:26" ht="15.6">
      <c r="A52" s="12" t="s">
        <v>53</v>
      </c>
      <c r="B52" s="15">
        <v>9791</v>
      </c>
      <c r="C52" s="15">
        <v>16171</v>
      </c>
      <c r="D52" s="15">
        <v>25962</v>
      </c>
      <c r="E52" s="15">
        <v>25481.226248472005</v>
      </c>
      <c r="F52" s="15">
        <v>42225.773751527995</v>
      </c>
      <c r="G52" s="15">
        <v>67707</v>
      </c>
      <c r="H52" s="15">
        <v>3968.4526098901097</v>
      </c>
      <c r="I52" s="15">
        <v>5188.5473901098903</v>
      </c>
      <c r="J52" s="15">
        <v>9157</v>
      </c>
      <c r="K52" s="15">
        <v>11875956.720000001</v>
      </c>
      <c r="L52" s="15">
        <v>21108362.550000001</v>
      </c>
      <c r="M52" s="15">
        <v>32984319.270000003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X52" s="16">
        <f>D52+P52-'[1]связь с ИТОГ ДЕНЬГИ 2024'!M52</f>
        <v>0</v>
      </c>
      <c r="Y52" s="16">
        <f>G52+S52-'[1]связь с ИТОГ ДЕНЬГИ 2024'!L52</f>
        <v>0</v>
      </c>
      <c r="Z52" s="29">
        <f>M52+V52-'[1]связь с ИТОГ ДЕНЬГИ 2024'!Q52</f>
        <v>1180852.0300000049</v>
      </c>
    </row>
    <row r="53" spans="1:26" ht="15.6">
      <c r="A53" s="12" t="s">
        <v>54</v>
      </c>
      <c r="B53" s="15">
        <v>1012</v>
      </c>
      <c r="C53" s="15">
        <v>13188</v>
      </c>
      <c r="D53" s="15">
        <v>14200</v>
      </c>
      <c r="E53" s="15">
        <v>2827.5506548877565</v>
      </c>
      <c r="F53" s="15">
        <v>37162.449345112247</v>
      </c>
      <c r="G53" s="15">
        <v>39990</v>
      </c>
      <c r="H53" s="15">
        <v>1089.2532981530344</v>
      </c>
      <c r="I53" s="15">
        <v>10876.746701846967</v>
      </c>
      <c r="J53" s="15">
        <v>11966.000000000002</v>
      </c>
      <c r="K53" s="15">
        <v>2143104.0053562005</v>
      </c>
      <c r="L53" s="15">
        <v>22800969.694643799</v>
      </c>
      <c r="M53" s="15">
        <v>24944073.699999999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X53" s="16">
        <f>D53+P53-'[1]связь с ИТОГ ДЕНЬГИ 2024'!M53</f>
        <v>0</v>
      </c>
      <c r="Y53" s="16">
        <f>G53+S53-'[1]связь с ИТОГ ДЕНЬГИ 2024'!L53</f>
        <v>0</v>
      </c>
      <c r="Z53" s="29">
        <f>M53+V53-'[1]связь с ИТОГ ДЕНЬГИ 2024'!Q53</f>
        <v>5435359.5800000019</v>
      </c>
    </row>
    <row r="54" spans="1:26" ht="15.6">
      <c r="A54" s="12" t="s">
        <v>55</v>
      </c>
      <c r="B54" s="15">
        <v>7552</v>
      </c>
      <c r="C54" s="15">
        <v>3128</v>
      </c>
      <c r="D54" s="15">
        <v>10680</v>
      </c>
      <c r="E54" s="15">
        <v>19429.984038724615</v>
      </c>
      <c r="F54" s="15">
        <v>7919.0159612753796</v>
      </c>
      <c r="G54" s="15">
        <v>27348.999999999993</v>
      </c>
      <c r="H54" s="15">
        <v>2702.8270676691727</v>
      </c>
      <c r="I54" s="15">
        <v>2133.1729323308268</v>
      </c>
      <c r="J54" s="15">
        <v>4836</v>
      </c>
      <c r="K54" s="15">
        <v>10935957.450000001</v>
      </c>
      <c r="L54" s="15">
        <v>5178015.2299999995</v>
      </c>
      <c r="M54" s="15">
        <v>16113972.68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X54" s="16">
        <f>D54+P54-'[1]связь с ИТОГ ДЕНЬГИ 2024'!M54</f>
        <v>0</v>
      </c>
      <c r="Y54" s="16">
        <f>G54+S54-'[1]связь с ИТОГ ДЕНЬГИ 2024'!L54</f>
        <v>0</v>
      </c>
      <c r="Z54" s="29">
        <f>M54+V54-'[1]связь с ИТОГ ДЕНЬГИ 2024'!Q54</f>
        <v>2534467.9000000004</v>
      </c>
    </row>
    <row r="55" spans="1:26" ht="15.6">
      <c r="A55" s="12" t="s">
        <v>56</v>
      </c>
      <c r="B55" s="15">
        <v>41214</v>
      </c>
      <c r="C55" s="15">
        <v>56096</v>
      </c>
      <c r="D55" s="15">
        <v>97310</v>
      </c>
      <c r="E55" s="15">
        <v>91926.886148546779</v>
      </c>
      <c r="F55" s="15">
        <v>124882.11385145322</v>
      </c>
      <c r="G55" s="15">
        <v>216809</v>
      </c>
      <c r="H55" s="15">
        <v>3633.4644808743169</v>
      </c>
      <c r="I55" s="15">
        <v>7234.5355191256831</v>
      </c>
      <c r="J55" s="15">
        <v>10868</v>
      </c>
      <c r="K55" s="15">
        <v>54625057.789999999</v>
      </c>
      <c r="L55" s="15">
        <v>72617162.320000008</v>
      </c>
      <c r="M55" s="15">
        <v>127242220.11000001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X55" s="16">
        <f>D55+P55-'[1]связь с ИТОГ ДЕНЬГИ 2024'!M55</f>
        <v>0</v>
      </c>
      <c r="Y55" s="16">
        <f>G55+S55-'[1]связь с ИТОГ ДЕНЬГИ 2024'!L55</f>
        <v>0</v>
      </c>
      <c r="Z55" s="29">
        <f>M55+V55-'[1]связь с ИТОГ ДЕНЬГИ 2024'!Q55</f>
        <v>7621333.6900000274</v>
      </c>
    </row>
    <row r="56" spans="1:26" ht="15.6">
      <c r="A56" s="12" t="s">
        <v>57</v>
      </c>
      <c r="B56" s="15">
        <v>1468</v>
      </c>
      <c r="C56" s="15">
        <v>21175</v>
      </c>
      <c r="D56" s="15">
        <v>22643</v>
      </c>
      <c r="E56" s="15">
        <v>3867.7830156587861</v>
      </c>
      <c r="F56" s="15">
        <v>56568.216984341212</v>
      </c>
      <c r="G56" s="15">
        <v>60436</v>
      </c>
      <c r="H56" s="15">
        <v>1761.9809069212411</v>
      </c>
      <c r="I56" s="15">
        <v>17168.019093078761</v>
      </c>
      <c r="J56" s="15">
        <v>18930.000000000004</v>
      </c>
      <c r="K56" s="15">
        <v>2645219.6900000004</v>
      </c>
      <c r="L56" s="15">
        <v>28616975.920000002</v>
      </c>
      <c r="M56" s="15">
        <v>31262195.610000003</v>
      </c>
      <c r="N56" s="15">
        <v>20</v>
      </c>
      <c r="O56" s="15">
        <v>197</v>
      </c>
      <c r="P56" s="15">
        <v>217</v>
      </c>
      <c r="Q56" s="15">
        <v>240</v>
      </c>
      <c r="R56" s="15">
        <v>2364</v>
      </c>
      <c r="S56" s="15">
        <v>2604</v>
      </c>
      <c r="T56" s="15">
        <v>471825.46</v>
      </c>
      <c r="U56" s="15">
        <v>4584136.2</v>
      </c>
      <c r="V56" s="15">
        <v>5055961.66</v>
      </c>
      <c r="X56" s="16">
        <f>D56+P56-'[1]связь с ИТОГ ДЕНЬГИ 2024'!M56</f>
        <v>0</v>
      </c>
      <c r="Y56" s="16">
        <f>G56+S56-'[1]связь с ИТОГ ДЕНЬГИ 2024'!L56</f>
        <v>0</v>
      </c>
      <c r="Z56" s="29">
        <f>M56+V56-'[1]связь с ИТОГ ДЕНЬГИ 2024'!Q56</f>
        <v>-28037.009999997914</v>
      </c>
    </row>
    <row r="57" spans="1:26" ht="15.6">
      <c r="A57" s="12" t="s">
        <v>58</v>
      </c>
      <c r="B57" s="15">
        <v>11759</v>
      </c>
      <c r="C57" s="15">
        <v>6941</v>
      </c>
      <c r="D57" s="15">
        <v>18700</v>
      </c>
      <c r="E57" s="15">
        <v>30883.471322979924</v>
      </c>
      <c r="F57" s="15">
        <v>18168.528677020076</v>
      </c>
      <c r="G57" s="15">
        <v>49052</v>
      </c>
      <c r="H57" s="15">
        <v>7996.8111455108356</v>
      </c>
      <c r="I57" s="15">
        <v>5249.1888544891635</v>
      </c>
      <c r="J57" s="15">
        <v>13246</v>
      </c>
      <c r="K57" s="15">
        <v>10854702.870000001</v>
      </c>
      <c r="L57" s="15">
        <v>7542259.3600000003</v>
      </c>
      <c r="M57" s="15">
        <v>18396962.23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X57" s="16">
        <f>D57+P57-'[1]связь с ИТОГ ДЕНЬГИ 2024'!M57</f>
        <v>0</v>
      </c>
      <c r="Y57" s="16">
        <f>G57+S57-'[1]связь с ИТОГ ДЕНЬГИ 2024'!L57</f>
        <v>0</v>
      </c>
      <c r="Z57" s="29">
        <f>M57+V57-'[1]связь с ИТОГ ДЕНЬГИ 2024'!Q57</f>
        <v>-7395612.6400000006</v>
      </c>
    </row>
    <row r="58" spans="1:26" ht="15.6">
      <c r="A58" s="12" t="s">
        <v>59</v>
      </c>
      <c r="B58" s="15">
        <v>4963</v>
      </c>
      <c r="C58" s="15">
        <v>2874</v>
      </c>
      <c r="D58" s="15">
        <v>7837</v>
      </c>
      <c r="E58" s="15">
        <v>13559.671846850963</v>
      </c>
      <c r="F58" s="15">
        <v>7765.3281531490384</v>
      </c>
      <c r="G58" s="15">
        <v>21325</v>
      </c>
      <c r="H58" s="15">
        <v>3939.9545851528383</v>
      </c>
      <c r="I58" s="15">
        <v>2916.0454148471617</v>
      </c>
      <c r="J58" s="15">
        <v>6856</v>
      </c>
      <c r="K58" s="15">
        <v>7240051</v>
      </c>
      <c r="L58" s="15">
        <v>6143829.4199999999</v>
      </c>
      <c r="M58" s="15">
        <v>13383880.42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X58" s="16">
        <f>D58+P58-'[1]связь с ИТОГ ДЕНЬГИ 2024'!M58</f>
        <v>0</v>
      </c>
      <c r="Y58" s="16">
        <f>G58+S58-'[1]связь с ИТОГ ДЕНЬГИ 2024'!L58</f>
        <v>0</v>
      </c>
      <c r="Z58" s="29">
        <f>M58+V58-'[1]связь с ИТОГ ДЕНЬГИ 2024'!Q58</f>
        <v>4446994.91</v>
      </c>
    </row>
    <row r="59" spans="1:26" ht="15.6">
      <c r="A59" s="12" t="s">
        <v>60</v>
      </c>
      <c r="B59" s="15">
        <v>12556</v>
      </c>
      <c r="C59" s="15">
        <v>1444</v>
      </c>
      <c r="D59" s="15">
        <v>14000</v>
      </c>
      <c r="E59" s="15">
        <v>32522.090265918516</v>
      </c>
      <c r="F59" s="15">
        <v>3877.9097340814833</v>
      </c>
      <c r="G59" s="15">
        <v>36400</v>
      </c>
      <c r="H59" s="15">
        <v>12289</v>
      </c>
      <c r="I59" s="15">
        <v>0</v>
      </c>
      <c r="J59" s="15">
        <v>12289</v>
      </c>
      <c r="K59" s="15">
        <v>17176121.780000001</v>
      </c>
      <c r="L59" s="15">
        <v>3217292.01</v>
      </c>
      <c r="M59" s="15">
        <v>20393413.789999999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X59" s="16">
        <f>D59+P59-'[1]связь с ИТОГ ДЕНЬГИ 2024'!M59</f>
        <v>0</v>
      </c>
      <c r="Y59" s="16">
        <f>G59+S59-'[1]связь с ИТОГ ДЕНЬГИ 2024'!L59</f>
        <v>0</v>
      </c>
      <c r="Z59" s="29">
        <f>M59+V59-'[1]связь с ИТОГ ДЕНЬГИ 2024'!Q59</f>
        <v>2089824.5099999979</v>
      </c>
    </row>
    <row r="60" spans="1:26" ht="15.6">
      <c r="A60" s="12" t="s">
        <v>61</v>
      </c>
      <c r="B60" s="15">
        <v>4379</v>
      </c>
      <c r="C60" s="15">
        <v>9221</v>
      </c>
      <c r="D60" s="15">
        <v>13600</v>
      </c>
      <c r="E60" s="15">
        <v>11420.100874181258</v>
      </c>
      <c r="F60" s="15">
        <v>23994.899125818742</v>
      </c>
      <c r="G60" s="15">
        <v>35415</v>
      </c>
      <c r="H60" s="15">
        <v>2317.7872340425529</v>
      </c>
      <c r="I60" s="15">
        <v>5332.2127659574462</v>
      </c>
      <c r="J60" s="15">
        <v>7649.9999999999991</v>
      </c>
      <c r="K60" s="15">
        <v>9402990.9000000004</v>
      </c>
      <c r="L60" s="15">
        <v>17698236.760000002</v>
      </c>
      <c r="M60" s="15">
        <v>27101227.660000004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X60" s="16">
        <f>D60+P60-'[1]связь с ИТОГ ДЕНЬГИ 2024'!M60</f>
        <v>0</v>
      </c>
      <c r="Y60" s="16">
        <f>G60+S60-'[1]связь с ИТОГ ДЕНЬГИ 2024'!L60</f>
        <v>0</v>
      </c>
      <c r="Z60" s="29">
        <f>M60+V60-'[1]связь с ИТОГ ДЕНЬГИ 2024'!Q60</f>
        <v>9306973.2800000049</v>
      </c>
    </row>
    <row r="61" spans="1:26" ht="15.6">
      <c r="A61" s="12" t="s">
        <v>62</v>
      </c>
      <c r="B61" s="15">
        <v>7651</v>
      </c>
      <c r="C61" s="15">
        <v>5352</v>
      </c>
      <c r="D61" s="15">
        <v>13003</v>
      </c>
      <c r="E61" s="15">
        <v>20761.086753881296</v>
      </c>
      <c r="F61" s="15">
        <v>14026.9132461187</v>
      </c>
      <c r="G61" s="15">
        <v>34788</v>
      </c>
      <c r="H61" s="15">
        <v>3408.6542655548433</v>
      </c>
      <c r="I61" s="15">
        <v>5849.3457344451572</v>
      </c>
      <c r="J61" s="15">
        <v>9258</v>
      </c>
      <c r="K61" s="15">
        <v>10224980.58</v>
      </c>
      <c r="L61" s="15">
        <v>9830279.9800000004</v>
      </c>
      <c r="M61" s="15">
        <v>20055260.560000002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X61" s="16">
        <f>D61+P61-'[1]связь с ИТОГ ДЕНЬГИ 2024'!M61</f>
        <v>0</v>
      </c>
      <c r="Y61" s="16">
        <f>G61+S61-'[1]связь с ИТОГ ДЕНЬГИ 2024'!L61</f>
        <v>0</v>
      </c>
      <c r="Z61" s="29">
        <f>M61+V61-'[1]связь с ИТОГ ДЕНЬГИ 2024'!Q61</f>
        <v>2213002.9069500044</v>
      </c>
    </row>
    <row r="62" spans="1:26">
      <c r="A62" s="17" t="s">
        <v>63</v>
      </c>
      <c r="B62" s="15">
        <v>202736</v>
      </c>
      <c r="C62" s="15">
        <v>471920</v>
      </c>
      <c r="D62" s="15">
        <v>674656</v>
      </c>
      <c r="E62" s="15">
        <v>514947.8606797739</v>
      </c>
      <c r="F62" s="15">
        <v>1215964.1393202257</v>
      </c>
      <c r="G62" s="15">
        <v>1730912</v>
      </c>
      <c r="H62" s="15">
        <v>135856.85548748708</v>
      </c>
      <c r="I62" s="15">
        <v>371972.64451251295</v>
      </c>
      <c r="J62" s="15">
        <v>507829.5</v>
      </c>
      <c r="K62" s="15">
        <v>282954329.12535614</v>
      </c>
      <c r="L62" s="15">
        <v>714013687.38464391</v>
      </c>
      <c r="M62" s="15">
        <v>996968016.50999975</v>
      </c>
      <c r="N62" s="15">
        <v>20</v>
      </c>
      <c r="O62" s="15">
        <v>197</v>
      </c>
      <c r="P62" s="15">
        <v>217</v>
      </c>
      <c r="Q62" s="15">
        <v>240</v>
      </c>
      <c r="R62" s="15">
        <v>2364</v>
      </c>
      <c r="S62" s="15">
        <v>2604</v>
      </c>
      <c r="T62" s="15">
        <v>471825.46</v>
      </c>
      <c r="U62" s="15">
        <v>4584136.2</v>
      </c>
      <c r="V62" s="15">
        <v>5055961.66</v>
      </c>
      <c r="X62" s="16">
        <f>D62+P62-'[1]связь с ИТОГ ДЕНЬГИ 2024'!M62</f>
        <v>0</v>
      </c>
      <c r="Y62" s="16">
        <f>G62+S62-'[1]связь с ИТОГ ДЕНЬГИ 2024'!L62</f>
        <v>0</v>
      </c>
      <c r="Z62" s="29">
        <f>M62+V62-'[1]связь с ИТОГ ДЕНЬГИ 2024'!Q62</f>
        <v>129943833.76695001</v>
      </c>
    </row>
    <row r="63" spans="1:26" ht="15.6">
      <c r="A63" s="12" t="s">
        <v>64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X63" s="16">
        <f>D63+P63-'[1]связь с ИТОГ ДЕНЬГИ 2024'!M63</f>
        <v>0</v>
      </c>
      <c r="Y63" s="16">
        <f>G63+S63-'[1]связь с ИТОГ ДЕНЬГИ 2024'!L63</f>
        <v>0</v>
      </c>
      <c r="Z63" s="29">
        <f>M63+V63-'[1]связь с ИТОГ ДЕНЬГИ 2024'!Q63</f>
        <v>0</v>
      </c>
    </row>
    <row r="64" spans="1:26" ht="15.6">
      <c r="A64" s="20" t="s">
        <v>65</v>
      </c>
      <c r="B64" s="15">
        <v>4046</v>
      </c>
      <c r="C64" s="15">
        <v>7454</v>
      </c>
      <c r="D64" s="15">
        <v>11500</v>
      </c>
      <c r="E64" s="15">
        <v>11000.546260869565</v>
      </c>
      <c r="F64" s="15">
        <v>20266.453739130437</v>
      </c>
      <c r="G64" s="15">
        <v>31267</v>
      </c>
      <c r="H64" s="15">
        <v>0</v>
      </c>
      <c r="I64" s="15">
        <v>0</v>
      </c>
      <c r="J64" s="15">
        <v>0</v>
      </c>
      <c r="K64" s="15">
        <v>5162615.93</v>
      </c>
      <c r="L64" s="15">
        <v>9548382.8800000008</v>
      </c>
      <c r="M64" s="15">
        <v>14710998.810000001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X64" s="16">
        <f>D64+P64-'[1]связь с ИТОГ ДЕНЬГИ 2024'!M64</f>
        <v>0</v>
      </c>
      <c r="Y64" s="16">
        <f>G64+S64-'[1]связь с ИТОГ ДЕНЬГИ 2024'!L64</f>
        <v>0</v>
      </c>
      <c r="Z64" s="29">
        <f>M64+V64-'[1]связь с ИТОГ ДЕНЬГИ 2024'!Q64</f>
        <v>7.0000002160668373E-2</v>
      </c>
    </row>
    <row r="65" spans="1:26" ht="15.6">
      <c r="A65" s="21" t="s">
        <v>66</v>
      </c>
      <c r="B65" s="15">
        <v>0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8</v>
      </c>
      <c r="O65" s="15">
        <v>14</v>
      </c>
      <c r="P65" s="15">
        <v>22</v>
      </c>
      <c r="Q65" s="15">
        <v>96</v>
      </c>
      <c r="R65" s="15">
        <v>168</v>
      </c>
      <c r="S65" s="15">
        <v>264</v>
      </c>
      <c r="T65" s="15">
        <v>181827.33</v>
      </c>
      <c r="U65" s="15">
        <v>318715.21000000002</v>
      </c>
      <c r="V65" s="15">
        <v>500542.54000000004</v>
      </c>
      <c r="X65" s="16">
        <f>D65+P65-'[1]связь с ИТОГ ДЕНЬГИ 2024'!M65</f>
        <v>0</v>
      </c>
      <c r="Y65" s="16">
        <f>G65+S65-'[1]связь с ИТОГ ДЕНЬГИ 2024'!L65</f>
        <v>0</v>
      </c>
      <c r="Z65" s="29">
        <f>M65+V65-'[1]связь с ИТОГ ДЕНЬГИ 2024'!Q65</f>
        <v>0</v>
      </c>
    </row>
    <row r="66" spans="1:26" ht="15.6" hidden="1">
      <c r="A66" s="21" t="s">
        <v>67</v>
      </c>
      <c r="B66" s="15">
        <v>0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X66" s="16">
        <f>D66+P66-'[1]связь с ИТОГ ДЕНЬГИ 2024'!M66</f>
        <v>0</v>
      </c>
      <c r="Y66" s="16">
        <f>G66+S66-'[1]связь с ИТОГ ДЕНЬГИ 2024'!L66</f>
        <v>0</v>
      </c>
      <c r="Z66" s="29">
        <f>M66+V66-'[1]связь с ИТОГ ДЕНЬГИ 2024'!Q66</f>
        <v>0</v>
      </c>
    </row>
    <row r="67" spans="1:26" ht="15.6" hidden="1">
      <c r="A67" s="21" t="s">
        <v>68</v>
      </c>
      <c r="B67" s="15">
        <v>0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X67" s="16">
        <f>D67+P67-'[1]связь с ИТОГ ДЕНЬГИ 2024'!M67</f>
        <v>0</v>
      </c>
      <c r="Y67" s="16">
        <f>G67+S67-'[1]связь с ИТОГ ДЕНЬГИ 2024'!L67</f>
        <v>0</v>
      </c>
      <c r="Z67" s="29">
        <f>M67+V67-'[1]связь с ИТОГ ДЕНЬГИ 2024'!Q67</f>
        <v>0</v>
      </c>
    </row>
    <row r="68" spans="1:26" ht="15.6" hidden="1">
      <c r="A68" s="21" t="s">
        <v>69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X68" s="16">
        <f>D68+P68-'[1]связь с ИТОГ ДЕНЬГИ 2024'!M68</f>
        <v>0</v>
      </c>
      <c r="Y68" s="16">
        <f>G68+S68-'[1]связь с ИТОГ ДЕНЬГИ 2024'!L68</f>
        <v>0</v>
      </c>
      <c r="Z68" s="29">
        <f>M68+V68-'[1]связь с ИТОГ ДЕНЬГИ 2024'!Q68</f>
        <v>0</v>
      </c>
    </row>
    <row r="69" spans="1:26" ht="15.6" hidden="1">
      <c r="A69" s="14" t="s">
        <v>70</v>
      </c>
      <c r="B69" s="15">
        <v>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X69" s="16">
        <f>D69+P69-'[1]связь с ИТОГ ДЕНЬГИ 2024'!M69</f>
        <v>0</v>
      </c>
      <c r="Y69" s="16">
        <f>G69+S69-'[1]связь с ИТОГ ДЕНЬГИ 2024'!L69</f>
        <v>0</v>
      </c>
      <c r="Z69" s="29">
        <f>M69+V69-'[1]связь с ИТОГ ДЕНЬГИ 2024'!Q69</f>
        <v>0</v>
      </c>
    </row>
    <row r="70" spans="1:26" ht="15.6" hidden="1">
      <c r="A70" s="14" t="s">
        <v>71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X70" s="16">
        <f>D70+P70-'[1]связь с ИТОГ ДЕНЬГИ 2024'!M70</f>
        <v>0</v>
      </c>
      <c r="Y70" s="16">
        <f>G70+S70-'[1]связь с ИТОГ ДЕНЬГИ 2024'!L70</f>
        <v>0</v>
      </c>
      <c r="Z70" s="29">
        <f>M70+V70-'[1]связь с ИТОГ ДЕНЬГИ 2024'!Q70</f>
        <v>0</v>
      </c>
    </row>
    <row r="71" spans="1:26" ht="15.6" hidden="1">
      <c r="A71" s="14" t="s">
        <v>72</v>
      </c>
      <c r="B71" s="15">
        <v>0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X71" s="16">
        <f>D71+P71-'[1]связь с ИТОГ ДЕНЬГИ 2024'!M71</f>
        <v>0</v>
      </c>
      <c r="Y71" s="16">
        <f>G71+S71-'[1]связь с ИТОГ ДЕНЬГИ 2024'!L71</f>
        <v>0</v>
      </c>
      <c r="Z71" s="29">
        <f>M71+V71-'[1]связь с ИТОГ ДЕНЬГИ 2024'!Q71</f>
        <v>0</v>
      </c>
    </row>
    <row r="72" spans="1:26" ht="15.6" hidden="1">
      <c r="A72" s="21" t="s">
        <v>73</v>
      </c>
      <c r="B72" s="15">
        <v>0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X72" s="16">
        <f>D72+P72-'[1]связь с ИТОГ ДЕНЬГИ 2024'!M72</f>
        <v>0</v>
      </c>
      <c r="Y72" s="16">
        <f>G72+S72-'[1]связь с ИТОГ ДЕНЬГИ 2024'!L72</f>
        <v>0</v>
      </c>
      <c r="Z72" s="29">
        <f>M72+V72-'[1]связь с ИТОГ ДЕНЬГИ 2024'!Q72</f>
        <v>0</v>
      </c>
    </row>
    <row r="73" spans="1:26" ht="15.6" hidden="1">
      <c r="A73" s="14" t="s">
        <v>74</v>
      </c>
      <c r="B73" s="15">
        <v>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X73" s="16">
        <f>D73+P73-'[1]связь с ИТОГ ДЕНЬГИ 2024'!M73</f>
        <v>0</v>
      </c>
      <c r="Y73" s="16">
        <f>G73+S73-'[1]связь с ИТОГ ДЕНЬГИ 2024'!L73</f>
        <v>0</v>
      </c>
      <c r="Z73" s="29">
        <f>M73+V73-'[1]связь с ИТОГ ДЕНЬГИ 2024'!Q73</f>
        <v>0</v>
      </c>
    </row>
    <row r="74" spans="1:26" ht="15.6" hidden="1">
      <c r="A74" s="14" t="s">
        <v>75</v>
      </c>
      <c r="B74" s="15">
        <v>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X74" s="16">
        <f>D74+P74-'[1]связь с ИТОГ ДЕНЬГИ 2024'!M74</f>
        <v>0</v>
      </c>
      <c r="Y74" s="16">
        <f>G74+S74-'[1]связь с ИТОГ ДЕНЬГИ 2024'!L74</f>
        <v>0</v>
      </c>
      <c r="Z74" s="29">
        <f>M74+V74-'[1]связь с ИТОГ ДЕНЬГИ 2024'!Q74</f>
        <v>0</v>
      </c>
    </row>
    <row r="75" spans="1:26" ht="15.6" hidden="1">
      <c r="A75" s="14" t="s">
        <v>76</v>
      </c>
      <c r="B75" s="15">
        <v>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X75" s="16">
        <f>D75+P75-'[1]связь с ИТОГ ДЕНЬГИ 2024'!M75</f>
        <v>0</v>
      </c>
      <c r="Y75" s="16">
        <f>G75+S75-'[1]связь с ИТОГ ДЕНЬГИ 2024'!L75</f>
        <v>0</v>
      </c>
      <c r="Z75" s="29">
        <f>M75+V75-'[1]связь с ИТОГ ДЕНЬГИ 2024'!Q75</f>
        <v>0</v>
      </c>
    </row>
    <row r="76" spans="1:26" ht="15.6" hidden="1">
      <c r="A76" s="14" t="s">
        <v>77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X76" s="16">
        <f>D76+P76-'[1]связь с ИТОГ ДЕНЬГИ 2024'!M76</f>
        <v>0</v>
      </c>
      <c r="Y76" s="16">
        <f>G76+S76-'[1]связь с ИТОГ ДЕНЬГИ 2024'!L76</f>
        <v>0</v>
      </c>
      <c r="Z76" s="29">
        <f>M76+V76-'[1]связь с ИТОГ ДЕНЬГИ 2024'!Q76</f>
        <v>0</v>
      </c>
    </row>
    <row r="77" spans="1:26" ht="15.6" hidden="1">
      <c r="A77" s="14" t="s">
        <v>78</v>
      </c>
      <c r="B77" s="15">
        <v>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X77" s="16">
        <f>D77+P77-'[1]связь с ИТОГ ДЕНЬГИ 2024'!M77</f>
        <v>0</v>
      </c>
      <c r="Y77" s="16">
        <f>G77+S77-'[1]связь с ИТОГ ДЕНЬГИ 2024'!L77</f>
        <v>0</v>
      </c>
      <c r="Z77" s="29">
        <f>M77+V77-'[1]связь с ИТОГ ДЕНЬГИ 2024'!Q77</f>
        <v>0</v>
      </c>
    </row>
    <row r="78" spans="1:26" ht="15.6" hidden="1">
      <c r="A78" s="14" t="s">
        <v>79</v>
      </c>
      <c r="B78" s="15"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X78" s="16">
        <f>D78+P78-'[1]связь с ИТОГ ДЕНЬГИ 2024'!M78</f>
        <v>0</v>
      </c>
      <c r="Y78" s="16">
        <f>G78+S78-'[1]связь с ИТОГ ДЕНЬГИ 2024'!L78</f>
        <v>0</v>
      </c>
      <c r="Z78" s="29">
        <f>M78+V78-'[1]связь с ИТОГ ДЕНЬГИ 2024'!Q78</f>
        <v>0</v>
      </c>
    </row>
    <row r="79" spans="1:26" ht="15.6" hidden="1">
      <c r="A79" s="14" t="s">
        <v>80</v>
      </c>
      <c r="B79" s="15">
        <v>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X79" s="16">
        <f>D79+P79-'[1]связь с ИТОГ ДЕНЬГИ 2024'!M79</f>
        <v>0</v>
      </c>
      <c r="Y79" s="16">
        <f>G79+S79-'[1]связь с ИТОГ ДЕНЬГИ 2024'!L79</f>
        <v>0</v>
      </c>
      <c r="Z79" s="29">
        <f>M79+V79-'[1]связь с ИТОГ ДЕНЬГИ 2024'!Q79</f>
        <v>0</v>
      </c>
    </row>
    <row r="80" spans="1:26" ht="15.6" hidden="1">
      <c r="A80" s="22" t="s">
        <v>81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X80" s="16">
        <f>D80+P80-'[1]связь с ИТОГ ДЕНЬГИ 2024'!M80</f>
        <v>0</v>
      </c>
      <c r="Y80" s="16">
        <f>G80+S80-'[1]связь с ИТОГ ДЕНЬГИ 2024'!L80</f>
        <v>0</v>
      </c>
      <c r="Z80" s="29">
        <f>M80+V80-'[1]связь с ИТОГ ДЕНЬГИ 2024'!Q80</f>
        <v>0</v>
      </c>
    </row>
    <row r="81" spans="1:26" ht="15.6" hidden="1">
      <c r="A81" s="22" t="s">
        <v>82</v>
      </c>
      <c r="B81" s="15">
        <v>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X81" s="16">
        <f>D81+P81-'[1]связь с ИТОГ ДЕНЬГИ 2024'!M81</f>
        <v>0</v>
      </c>
      <c r="Y81" s="16">
        <f>G81+S81-'[1]связь с ИТОГ ДЕНЬГИ 2024'!L81</f>
        <v>0</v>
      </c>
      <c r="Z81" s="29">
        <f>M81+V81-'[1]связь с ИТОГ ДЕНЬГИ 2024'!Q81</f>
        <v>0</v>
      </c>
    </row>
    <row r="82" spans="1:26" ht="15.6" hidden="1">
      <c r="A82" s="22" t="s">
        <v>83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X82" s="16">
        <f>D82+P82-'[1]связь с ИТОГ ДЕНЬГИ 2024'!M82</f>
        <v>0</v>
      </c>
      <c r="Y82" s="16">
        <f>G82+S82-'[1]связь с ИТОГ ДЕНЬГИ 2024'!L82</f>
        <v>0</v>
      </c>
      <c r="Z82" s="29">
        <f>M82+V82-'[1]связь с ИТОГ ДЕНЬГИ 2024'!Q82</f>
        <v>0</v>
      </c>
    </row>
    <row r="83" spans="1:26" ht="15.6" hidden="1">
      <c r="A83" s="23" t="s">
        <v>84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X83" s="16">
        <f>D83+P83-'[1]связь с ИТОГ ДЕНЬГИ 2024'!M83</f>
        <v>0</v>
      </c>
      <c r="Y83" s="16">
        <f>G83+S83-'[1]связь с ИТОГ ДЕНЬГИ 2024'!L83</f>
        <v>0</v>
      </c>
      <c r="Z83" s="29">
        <f>M83+V83-'[1]связь с ИТОГ ДЕНЬГИ 2024'!Q83</f>
        <v>0</v>
      </c>
    </row>
    <row r="84" spans="1:26" ht="15.6" hidden="1">
      <c r="A84" s="23" t="s">
        <v>85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X84" s="16">
        <f>D84+P84-'[1]связь с ИТОГ ДЕНЬГИ 2024'!M84</f>
        <v>0</v>
      </c>
      <c r="Y84" s="16">
        <f>G84+S84-'[1]связь с ИТОГ ДЕНЬГИ 2024'!L84</f>
        <v>0</v>
      </c>
      <c r="Z84" s="29">
        <f>M84+V84-'[1]связь с ИТОГ ДЕНЬГИ 2024'!Q84</f>
        <v>0</v>
      </c>
    </row>
    <row r="85" spans="1:26" ht="15.6" hidden="1">
      <c r="A85" s="23" t="s">
        <v>86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X85" s="16">
        <f>D85+P85-'[1]связь с ИТОГ ДЕНЬГИ 2024'!M85</f>
        <v>0</v>
      </c>
      <c r="Y85" s="16">
        <f>G85+S85-'[1]связь с ИТОГ ДЕНЬГИ 2024'!L85</f>
        <v>0</v>
      </c>
      <c r="Z85" s="29">
        <f>M85+V85-'[1]связь с ИТОГ ДЕНЬГИ 2024'!Q85</f>
        <v>0</v>
      </c>
    </row>
    <row r="86" spans="1:26" ht="15.6" hidden="1">
      <c r="A86" s="23" t="s">
        <v>87</v>
      </c>
      <c r="B86" s="15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X86" s="16">
        <f>D86+P86-'[1]связь с ИТОГ ДЕНЬГИ 2024'!M86</f>
        <v>0</v>
      </c>
      <c r="Y86" s="16">
        <f>G86+S86-'[1]связь с ИТОГ ДЕНЬГИ 2024'!L86</f>
        <v>0</v>
      </c>
      <c r="Z86" s="29">
        <f>M86+V86-'[1]связь с ИТОГ ДЕНЬГИ 2024'!Q86</f>
        <v>0</v>
      </c>
    </row>
    <row r="87" spans="1:26" ht="15.6" hidden="1">
      <c r="A87" s="23" t="s">
        <v>88</v>
      </c>
      <c r="B87" s="15">
        <v>0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X87" s="16">
        <f>D87+P87-'[1]связь с ИТОГ ДЕНЬГИ 2024'!M87</f>
        <v>0</v>
      </c>
      <c r="Y87" s="16">
        <f>G87+S87-'[1]связь с ИТОГ ДЕНЬГИ 2024'!L87</f>
        <v>0</v>
      </c>
      <c r="Z87" s="29">
        <f>M87+V87-'[1]связь с ИТОГ ДЕНЬГИ 2024'!Q87</f>
        <v>0</v>
      </c>
    </row>
    <row r="88" spans="1:26" ht="15.6" hidden="1">
      <c r="A88" s="23" t="s">
        <v>89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X88" s="16">
        <f>D88+P88-'[1]связь с ИТОГ ДЕНЬГИ 2024'!M88</f>
        <v>0</v>
      </c>
      <c r="Y88" s="16">
        <f>G88+S88-'[1]связь с ИТОГ ДЕНЬГИ 2024'!L88</f>
        <v>0</v>
      </c>
      <c r="Z88" s="29">
        <f>M88+V88-'[1]связь с ИТОГ ДЕНЬГИ 2024'!Q88</f>
        <v>0</v>
      </c>
    </row>
    <row r="89" spans="1:26" ht="15.6" hidden="1">
      <c r="A89" s="23" t="s">
        <v>90</v>
      </c>
      <c r="B89" s="15">
        <v>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X89" s="16">
        <f>D89+P89-'[1]связь с ИТОГ ДЕНЬГИ 2024'!M89</f>
        <v>0</v>
      </c>
      <c r="Y89" s="16">
        <f>G89+S89-'[1]связь с ИТОГ ДЕНЬГИ 2024'!L89</f>
        <v>0</v>
      </c>
      <c r="Z89" s="29">
        <f>M89+V89-'[1]связь с ИТОГ ДЕНЬГИ 2024'!Q89</f>
        <v>0</v>
      </c>
    </row>
    <row r="90" spans="1:26" ht="15.6" hidden="1">
      <c r="A90" s="23" t="s">
        <v>91</v>
      </c>
      <c r="B90" s="15">
        <v>0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X90" s="16">
        <f>D90+P90-'[1]связь с ИТОГ ДЕНЬГИ 2024'!M90</f>
        <v>0</v>
      </c>
      <c r="Y90" s="16">
        <f>G90+S90-'[1]связь с ИТОГ ДЕНЬГИ 2024'!L90</f>
        <v>0</v>
      </c>
      <c r="Z90" s="29">
        <f>M90+V90-'[1]связь с ИТОГ ДЕНЬГИ 2024'!Q90</f>
        <v>0</v>
      </c>
    </row>
    <row r="91" spans="1:26" ht="15.6" hidden="1">
      <c r="A91" s="23" t="s">
        <v>92</v>
      </c>
      <c r="B91" s="15">
        <v>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X91" s="16">
        <f>D91+P91-'[1]связь с ИТОГ ДЕНЬГИ 2024'!M91</f>
        <v>0</v>
      </c>
      <c r="Y91" s="16">
        <f>G91+S91-'[1]связь с ИТОГ ДЕНЬГИ 2024'!L91</f>
        <v>0</v>
      </c>
      <c r="Z91" s="29">
        <f>M91+V91-'[1]связь с ИТОГ ДЕНЬГИ 2024'!Q91</f>
        <v>0</v>
      </c>
    </row>
    <row r="92" spans="1:26">
      <c r="A92" s="17" t="s">
        <v>93</v>
      </c>
      <c r="B92" s="15">
        <v>4046</v>
      </c>
      <c r="C92" s="15">
        <v>7454</v>
      </c>
      <c r="D92" s="15">
        <v>11500</v>
      </c>
      <c r="E92" s="15">
        <v>11000.546260869565</v>
      </c>
      <c r="F92" s="15">
        <v>20266.453739130437</v>
      </c>
      <c r="G92" s="15">
        <v>31267</v>
      </c>
      <c r="H92" s="15">
        <v>0</v>
      </c>
      <c r="I92" s="15">
        <v>0</v>
      </c>
      <c r="J92" s="15">
        <v>0</v>
      </c>
      <c r="K92" s="15">
        <v>5162615.93</v>
      </c>
      <c r="L92" s="15">
        <v>9548382.8800000008</v>
      </c>
      <c r="M92" s="15">
        <v>14710998.810000001</v>
      </c>
      <c r="N92" s="15">
        <v>8</v>
      </c>
      <c r="O92" s="15">
        <v>14</v>
      </c>
      <c r="P92" s="15">
        <v>22</v>
      </c>
      <c r="Q92" s="15">
        <v>96</v>
      </c>
      <c r="R92" s="15">
        <v>168</v>
      </c>
      <c r="S92" s="15">
        <v>264</v>
      </c>
      <c r="T92" s="15">
        <v>181827.33</v>
      </c>
      <c r="U92" s="15">
        <v>318715.21000000002</v>
      </c>
      <c r="V92" s="15">
        <v>500542.54000000004</v>
      </c>
      <c r="X92" s="16">
        <f>D92+P92-'[1]связь с ИТОГ ДЕНЬГИ 2024'!M92</f>
        <v>0</v>
      </c>
      <c r="Y92" s="16">
        <f>G92+S92-'[1]связь с ИТОГ ДЕНЬГИ 2024'!L92</f>
        <v>0</v>
      </c>
      <c r="Z92" s="29">
        <f>M92+V92-'[1]связь с ИТОГ ДЕНЬГИ 2024'!Q92</f>
        <v>7.0000004023313522E-2</v>
      </c>
    </row>
    <row r="93" spans="1:26">
      <c r="A93" s="17" t="s">
        <v>94</v>
      </c>
      <c r="B93" s="15">
        <v>464882</v>
      </c>
      <c r="C93" s="15">
        <v>814013</v>
      </c>
      <c r="D93" s="15">
        <v>1278895</v>
      </c>
      <c r="E93" s="15">
        <v>1140304.5611394232</v>
      </c>
      <c r="F93" s="15">
        <v>2035044.4388605764</v>
      </c>
      <c r="G93" s="15">
        <v>3175349</v>
      </c>
      <c r="H93" s="15">
        <v>486776.15388992138</v>
      </c>
      <c r="I93" s="15">
        <v>768730.34611007874</v>
      </c>
      <c r="J93" s="15">
        <v>1255506.5</v>
      </c>
      <c r="K93" s="15">
        <v>600671642.71535611</v>
      </c>
      <c r="L93" s="15">
        <v>1134056039.634644</v>
      </c>
      <c r="M93" s="15">
        <v>1734727682.3499999</v>
      </c>
      <c r="N93" s="15">
        <v>1097</v>
      </c>
      <c r="O93" s="15">
        <v>1153</v>
      </c>
      <c r="P93" s="15">
        <v>2250</v>
      </c>
      <c r="Q93" s="15">
        <v>13164</v>
      </c>
      <c r="R93" s="15">
        <v>13836</v>
      </c>
      <c r="S93" s="15">
        <v>27000</v>
      </c>
      <c r="T93" s="15">
        <v>23774635.120000001</v>
      </c>
      <c r="U93" s="15">
        <v>24867889.880000003</v>
      </c>
      <c r="V93" s="15">
        <v>48642525</v>
      </c>
      <c r="X93" s="16">
        <f>D93+P93-'[1]связь с ИТОГ ДЕНЬГИ 2024'!M93</f>
        <v>0</v>
      </c>
      <c r="Y93" s="16">
        <f>G93+S93-'[1]связь с ИТОГ ДЕНЬГИ 2024'!L93</f>
        <v>0</v>
      </c>
      <c r="Z93" s="29">
        <f>M93+V93-'[1]связь с ИТОГ ДЕНЬГИ 2024'!Q93</f>
        <v>14563071.706949949</v>
      </c>
    </row>
    <row r="94" spans="1:26" ht="15.6" hidden="1">
      <c r="A94" s="24"/>
      <c r="D94" s="25">
        <f>'[1]связь с ИТОГ ДЕНЬГИ 2024'!M93</f>
        <v>1281145</v>
      </c>
      <c r="G94" s="25">
        <f>'[1]связь с ИТОГ ДЕНЬГИ 2024'!L93</f>
        <v>3202349</v>
      </c>
      <c r="M94" s="25">
        <f>'[1]связь с ИТОГ ДЕНЬГИ 2024'!Q93</f>
        <v>1768807135.64305</v>
      </c>
      <c r="P94" s="25">
        <f>'[1]ОБЪЕМЫ ВСЕГО'!AE93</f>
        <v>2250</v>
      </c>
      <c r="V94" s="25">
        <f>'[1]ОБЪЕМЫ ВСЕГО'!AF93</f>
        <v>48642525</v>
      </c>
    </row>
    <row r="95" spans="1:26" hidden="1">
      <c r="D95" s="25">
        <f>D94-D93-P93</f>
        <v>0</v>
      </c>
      <c r="G95" s="25">
        <f>G94-G93-S93</f>
        <v>0</v>
      </c>
      <c r="M95" s="25">
        <f>M94-M93-V93</f>
        <v>-14563071.706949949</v>
      </c>
      <c r="P95" s="27">
        <f>P94-P93</f>
        <v>0</v>
      </c>
      <c r="V95" s="27">
        <f>V94-V93</f>
        <v>0</v>
      </c>
    </row>
    <row r="96" spans="1:26" hidden="1"/>
    <row r="97" hidden="1"/>
    <row r="98" hidden="1"/>
  </sheetData>
  <mergeCells count="1">
    <mergeCell ref="A2:A4"/>
  </mergeCells>
  <pageMargins left="0.31496062992125984" right="0.31496062992125984" top="0.74803149606299213" bottom="0.35433070866141736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97"/>
  <sheetViews>
    <sheetView zoomScale="70" zoomScaleNormal="70" workbookViewId="0">
      <selection activeCell="D36" sqref="D36"/>
    </sheetView>
  </sheetViews>
  <sheetFormatPr defaultColWidth="9.109375" defaultRowHeight="14.4"/>
  <cols>
    <col min="1" max="1" width="78" style="26" customWidth="1"/>
    <col min="2" max="2" width="29.21875" style="1" customWidth="1"/>
    <col min="3" max="3" width="30.77734375" style="1" customWidth="1"/>
    <col min="4" max="4" width="29.88671875" style="1" customWidth="1"/>
    <col min="5" max="5" width="29.5546875" style="1" customWidth="1"/>
    <col min="6" max="6" width="30.6640625" style="1" customWidth="1"/>
    <col min="7" max="7" width="27.88671875" style="1" customWidth="1"/>
    <col min="8" max="11" width="0" style="3" hidden="1" customWidth="1"/>
    <col min="12" max="16384" width="9.109375" style="3"/>
  </cols>
  <sheetData>
    <row r="1" spans="1:13" ht="14.4" customHeight="1">
      <c r="A1" s="46" t="s">
        <v>103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customHeight="1">
      <c r="A2" s="39" t="s">
        <v>3</v>
      </c>
      <c r="B2" s="5" t="s">
        <v>104</v>
      </c>
      <c r="C2" s="6"/>
      <c r="D2" s="6"/>
      <c r="E2" s="5" t="s">
        <v>6</v>
      </c>
      <c r="F2" s="6"/>
      <c r="G2" s="30"/>
    </row>
    <row r="3" spans="1:13" ht="48.75" customHeight="1">
      <c r="A3" s="39"/>
      <c r="B3" s="7" t="s">
        <v>7</v>
      </c>
      <c r="C3" s="7" t="s">
        <v>8</v>
      </c>
      <c r="D3" s="7" t="s">
        <v>9</v>
      </c>
      <c r="E3" s="7" t="s">
        <v>7</v>
      </c>
      <c r="F3" s="7" t="s">
        <v>8</v>
      </c>
      <c r="G3" s="8" t="s">
        <v>9</v>
      </c>
    </row>
    <row r="4" spans="1:13">
      <c r="A4" s="39"/>
      <c r="B4" s="11"/>
      <c r="C4" s="11"/>
      <c r="D4" s="11" t="s">
        <v>10</v>
      </c>
      <c r="E4" s="11"/>
      <c r="F4" s="11"/>
      <c r="G4" s="11" t="s">
        <v>10</v>
      </c>
    </row>
    <row r="5" spans="1:13" ht="15.6">
      <c r="A5" s="12" t="s">
        <v>11</v>
      </c>
      <c r="B5" s="13"/>
      <c r="C5" s="13"/>
      <c r="D5" s="13"/>
      <c r="E5" s="13"/>
      <c r="F5" s="13"/>
      <c r="G5" s="13"/>
    </row>
    <row r="6" spans="1:13" ht="15.6">
      <c r="A6" s="14" t="s">
        <v>12</v>
      </c>
      <c r="B6" s="47">
        <v>10588</v>
      </c>
      <c r="C6" s="47">
        <v>14978</v>
      </c>
      <c r="D6" s="47">
        <v>25566</v>
      </c>
      <c r="E6" s="47">
        <v>15287799.029999999</v>
      </c>
      <c r="F6" s="47">
        <v>23068816.609999999</v>
      </c>
      <c r="G6" s="47">
        <v>38356615.640000001</v>
      </c>
      <c r="H6" s="29">
        <f>D6-'[1]связь с ИТОГ ДЕНЬГИ 2024'!R6</f>
        <v>0</v>
      </c>
      <c r="I6" s="16">
        <f>G6-'[1]связь с ИТОГ ДЕНЬГИ 2024'!S6</f>
        <v>1.8181800842285156E-3</v>
      </c>
    </row>
    <row r="7" spans="1:13" ht="15.6">
      <c r="A7" s="14" t="s">
        <v>13</v>
      </c>
      <c r="B7" s="47">
        <v>21632</v>
      </c>
      <c r="C7" s="47">
        <v>28269</v>
      </c>
      <c r="D7" s="47">
        <v>49901</v>
      </c>
      <c r="E7" s="47">
        <v>14890619.890000001</v>
      </c>
      <c r="F7" s="47">
        <v>21523044.760000002</v>
      </c>
      <c r="G7" s="47">
        <v>36413664.650000006</v>
      </c>
      <c r="H7" s="29">
        <f>D7-'[1]связь с ИТОГ ДЕНЬГИ 2024'!R7</f>
        <v>0</v>
      </c>
      <c r="I7" s="16">
        <f>G7-'[1]связь с ИТОГ ДЕНЬГИ 2024'!S7</f>
        <v>0</v>
      </c>
    </row>
    <row r="8" spans="1:13" ht="15.6">
      <c r="A8" s="14" t="s">
        <v>14</v>
      </c>
      <c r="B8" s="47">
        <v>36095</v>
      </c>
      <c r="C8" s="47">
        <v>55817</v>
      </c>
      <c r="D8" s="47">
        <v>91912</v>
      </c>
      <c r="E8" s="47">
        <v>44142441.409999996</v>
      </c>
      <c r="F8" s="47">
        <v>73402030.25</v>
      </c>
      <c r="G8" s="47">
        <v>117544471.66</v>
      </c>
      <c r="H8" s="29">
        <f>D8-'[1]связь с ИТОГ ДЕНЬГИ 2024'!R8</f>
        <v>0</v>
      </c>
      <c r="I8" s="16">
        <f>G8-'[1]связь с ИТОГ ДЕНЬГИ 2024'!S8</f>
        <v>9.090915322303772E-3</v>
      </c>
    </row>
    <row r="9" spans="1:13" ht="15.6" hidden="1">
      <c r="A9" s="14" t="s">
        <v>15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29">
        <f>D9-'[1]связь с ИТОГ ДЕНЬГИ 2024'!R9</f>
        <v>0</v>
      </c>
      <c r="I9" s="16">
        <f>G9-'[1]связь с ИТОГ ДЕНЬГИ 2024'!S9</f>
        <v>0</v>
      </c>
    </row>
    <row r="10" spans="1:13" ht="15.6" hidden="1">
      <c r="A10" s="14" t="s">
        <v>16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29">
        <f>D10-'[1]связь с ИТОГ ДЕНЬГИ 2024'!R10</f>
        <v>0</v>
      </c>
      <c r="I10" s="16">
        <f>G10-'[1]связь с ИТОГ ДЕНЬГИ 2024'!S10</f>
        <v>0</v>
      </c>
    </row>
    <row r="11" spans="1:13" ht="15.6" hidden="1">
      <c r="A11" s="14" t="s">
        <v>17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  <c r="H11" s="29">
        <f>D11-'[1]связь с ИТОГ ДЕНЬГИ 2024'!R11</f>
        <v>0</v>
      </c>
      <c r="I11" s="16">
        <f>G11-'[1]связь с ИТОГ ДЕНЬГИ 2024'!S11</f>
        <v>0</v>
      </c>
    </row>
    <row r="12" spans="1:13" ht="15.6">
      <c r="A12" s="14" t="s">
        <v>18</v>
      </c>
      <c r="B12" s="47">
        <v>1001</v>
      </c>
      <c r="C12" s="47">
        <v>1565</v>
      </c>
      <c r="D12" s="47">
        <v>2566</v>
      </c>
      <c r="E12" s="47">
        <v>1094985.3</v>
      </c>
      <c r="F12" s="47">
        <v>1770959.9</v>
      </c>
      <c r="G12" s="47">
        <v>2865945.2</v>
      </c>
      <c r="H12" s="29">
        <f>D12-'[1]связь с ИТОГ ДЕНЬГИ 2024'!R12</f>
        <v>0</v>
      </c>
      <c r="I12" s="16">
        <f>G12-'[1]связь с ИТОГ ДЕНЬГИ 2024'!S12</f>
        <v>0</v>
      </c>
    </row>
    <row r="13" spans="1:13" ht="15.6">
      <c r="A13" s="14" t="s">
        <v>19</v>
      </c>
      <c r="B13" s="47">
        <v>1180</v>
      </c>
      <c r="C13" s="47">
        <v>1744</v>
      </c>
      <c r="D13" s="47">
        <v>2924</v>
      </c>
      <c r="E13" s="47">
        <v>512120</v>
      </c>
      <c r="F13" s="47">
        <v>756896</v>
      </c>
      <c r="G13" s="47">
        <v>1269016</v>
      </c>
      <c r="H13" s="29">
        <f>D13-'[1]связь с ИТОГ ДЕНЬГИ 2024'!R13</f>
        <v>0</v>
      </c>
      <c r="I13" s="16">
        <f>G13-'[1]связь с ИТОГ ДЕНЬГИ 2024'!S13</f>
        <v>0</v>
      </c>
    </row>
    <row r="14" spans="1:13" ht="31.2" hidden="1">
      <c r="A14" s="14" t="s">
        <v>20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29">
        <f>D14-'[1]связь с ИТОГ ДЕНЬГИ 2024'!R14</f>
        <v>0</v>
      </c>
      <c r="I14" s="16">
        <f>G14-'[1]связь с ИТОГ ДЕНЬГИ 2024'!S14</f>
        <v>0</v>
      </c>
    </row>
    <row r="15" spans="1:13" ht="15.6" hidden="1">
      <c r="A15" s="14"/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29">
        <f>D15-'[1]связь с ИТОГ ДЕНЬГИ 2024'!R15</f>
        <v>0</v>
      </c>
      <c r="I15" s="16">
        <f>G15-'[1]связь с ИТОГ ДЕНЬГИ 2024'!S15</f>
        <v>0</v>
      </c>
    </row>
    <row r="16" spans="1:13" ht="15.6" hidden="1">
      <c r="A16" s="14"/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  <c r="H16" s="29">
        <f>D16-'[1]связь с ИТОГ ДЕНЬГИ 2024'!R16</f>
        <v>0</v>
      </c>
      <c r="I16" s="16">
        <f>G16-'[1]связь с ИТОГ ДЕНЬГИ 2024'!S16</f>
        <v>0</v>
      </c>
    </row>
    <row r="17" spans="1:9">
      <c r="A17" s="17" t="s">
        <v>21</v>
      </c>
      <c r="B17" s="47">
        <v>70496</v>
      </c>
      <c r="C17" s="47">
        <v>102373</v>
      </c>
      <c r="D17" s="47">
        <v>172869</v>
      </c>
      <c r="E17" s="47">
        <v>75927965.629999995</v>
      </c>
      <c r="F17" s="47">
        <v>120521747.52000001</v>
      </c>
      <c r="G17" s="47">
        <v>196449713.14999998</v>
      </c>
      <c r="H17" s="29">
        <f>D17-'[1]связь с ИТОГ ДЕНЬГИ 2024'!R17</f>
        <v>0</v>
      </c>
      <c r="I17" s="16">
        <f>G17-'[1]связь с ИТОГ ДЕНЬГИ 2024'!S17</f>
        <v>1.0909080505371094E-2</v>
      </c>
    </row>
    <row r="18" spans="1:9" ht="15.6">
      <c r="A18" s="12" t="s">
        <v>22</v>
      </c>
      <c r="B18" s="47"/>
      <c r="C18" s="47"/>
      <c r="D18" s="47"/>
      <c r="E18" s="47"/>
      <c r="F18" s="47"/>
      <c r="G18" s="47"/>
      <c r="H18" s="29">
        <f>D18-'[1]связь с ИТОГ ДЕНЬГИ 2024'!R18</f>
        <v>0</v>
      </c>
      <c r="I18" s="16">
        <f>G18-'[1]связь с ИТОГ ДЕНЬГИ 2024'!S18</f>
        <v>0</v>
      </c>
    </row>
    <row r="19" spans="1:9" ht="15.6">
      <c r="A19" s="14" t="s">
        <v>23</v>
      </c>
      <c r="B19" s="47">
        <v>2529</v>
      </c>
      <c r="C19" s="47">
        <v>2786</v>
      </c>
      <c r="D19" s="47">
        <v>5315</v>
      </c>
      <c r="E19" s="47">
        <v>5613713.1399999997</v>
      </c>
      <c r="F19" s="47">
        <v>6658460.4000000004</v>
      </c>
      <c r="G19" s="47">
        <v>12272173.539999999</v>
      </c>
      <c r="H19" s="29">
        <f>D19-'[1]связь с ИТОГ ДЕНЬГИ 2024'!R19</f>
        <v>0</v>
      </c>
      <c r="I19" s="16">
        <f>G19-'[1]связь с ИТОГ ДЕНЬГИ 2024'!S19</f>
        <v>0</v>
      </c>
    </row>
    <row r="20" spans="1:9" ht="15.6" customHeight="1">
      <c r="A20" s="14" t="s">
        <v>24</v>
      </c>
      <c r="B20" s="47">
        <v>40639</v>
      </c>
      <c r="C20" s="47">
        <v>55566</v>
      </c>
      <c r="D20" s="47">
        <v>96205</v>
      </c>
      <c r="E20" s="47">
        <v>28559226.010000002</v>
      </c>
      <c r="F20" s="47">
        <v>38890221.920000002</v>
      </c>
      <c r="G20" s="47">
        <v>67449447.930000007</v>
      </c>
      <c r="H20" s="29">
        <f>D20-'[1]связь с ИТОГ ДЕНЬГИ 2024'!R20</f>
        <v>0</v>
      </c>
      <c r="I20" s="16">
        <f>G20-'[1]связь с ИТОГ ДЕНЬГИ 2024'!S20</f>
        <v>-1.8181800842285156E-3</v>
      </c>
    </row>
    <row r="21" spans="1:9" ht="15.6" hidden="1">
      <c r="A21" s="14" t="s">
        <v>25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29">
        <f>D21-'[1]связь с ИТОГ ДЕНЬГИ 2024'!R21</f>
        <v>0</v>
      </c>
      <c r="I21" s="16">
        <f>G21-'[1]связь с ИТОГ ДЕНЬГИ 2024'!S21</f>
        <v>0</v>
      </c>
    </row>
    <row r="22" spans="1:9" ht="15.6">
      <c r="A22" s="14" t="s">
        <v>26</v>
      </c>
      <c r="B22" s="47">
        <v>4679</v>
      </c>
      <c r="C22" s="47">
        <v>7981</v>
      </c>
      <c r="D22" s="47">
        <v>12660</v>
      </c>
      <c r="E22" s="47">
        <v>2288715.34</v>
      </c>
      <c r="F22" s="47">
        <v>3941151.48</v>
      </c>
      <c r="G22" s="47">
        <v>6229866.8200000003</v>
      </c>
      <c r="H22" s="29">
        <f>D22-'[1]связь с ИТОГ ДЕНЬГИ 2024'!R22</f>
        <v>0</v>
      </c>
      <c r="I22" s="16">
        <f>G22-'[1]связь с ИТОГ ДЕНЬГИ 2024'!S22</f>
        <v>1.8181819468736649E-3</v>
      </c>
    </row>
    <row r="23" spans="1:9" ht="15.6">
      <c r="A23" s="14" t="s">
        <v>27</v>
      </c>
      <c r="B23" s="47">
        <v>6067</v>
      </c>
      <c r="C23" s="47">
        <v>10575</v>
      </c>
      <c r="D23" s="47">
        <v>16642</v>
      </c>
      <c r="E23" s="47">
        <v>3242356.36</v>
      </c>
      <c r="F23" s="47">
        <v>5559201.4100000001</v>
      </c>
      <c r="G23" s="47">
        <v>8801557.7699999996</v>
      </c>
      <c r="H23" s="29">
        <f>D23-'[1]связь с ИТОГ ДЕНЬГИ 2024'!R23</f>
        <v>0</v>
      </c>
      <c r="I23" s="16">
        <f>G23-'[1]связь с ИТОГ ДЕНЬГИ 2024'!S23</f>
        <v>-2.7272738516330719E-3</v>
      </c>
    </row>
    <row r="24" spans="1:9" ht="15.6">
      <c r="A24" s="14" t="s">
        <v>28</v>
      </c>
      <c r="B24" s="47">
        <v>12067</v>
      </c>
      <c r="C24" s="47">
        <v>8384</v>
      </c>
      <c r="D24" s="47">
        <v>20451</v>
      </c>
      <c r="E24" s="47">
        <v>6554342.25</v>
      </c>
      <c r="F24" s="47">
        <v>4505982.88</v>
      </c>
      <c r="G24" s="47">
        <v>11060325.129999999</v>
      </c>
      <c r="H24" s="29">
        <f>D24-'[1]связь с ИТОГ ДЕНЬГИ 2024'!R24</f>
        <v>0</v>
      </c>
      <c r="I24" s="16">
        <f>G24-'[1]связь с ИТОГ ДЕНЬГИ 2024'!S24</f>
        <v>4.5454557985067368E-3</v>
      </c>
    </row>
    <row r="25" spans="1:9" ht="15.6">
      <c r="A25" s="14" t="s">
        <v>29</v>
      </c>
      <c r="B25" s="47">
        <v>1180</v>
      </c>
      <c r="C25" s="47">
        <v>1104</v>
      </c>
      <c r="D25" s="47">
        <v>2284</v>
      </c>
      <c r="E25" s="47">
        <v>916479.15</v>
      </c>
      <c r="F25" s="47">
        <v>863422.38</v>
      </c>
      <c r="G25" s="47">
        <v>1779901.53</v>
      </c>
      <c r="H25" s="29">
        <f>D25-'[1]связь с ИТОГ ДЕНЬГИ 2024'!R25</f>
        <v>0</v>
      </c>
      <c r="I25" s="16">
        <f>G25-'[1]связь с ИТОГ ДЕНЬГИ 2024'!S25</f>
        <v>-9.0909097343683243E-4</v>
      </c>
    </row>
    <row r="26" spans="1:9" ht="15.6">
      <c r="A26" s="14" t="s">
        <v>30</v>
      </c>
      <c r="B26" s="47">
        <v>164</v>
      </c>
      <c r="C26" s="47">
        <v>496</v>
      </c>
      <c r="D26" s="47">
        <v>660</v>
      </c>
      <c r="E26" s="47">
        <v>138530.51999999999</v>
      </c>
      <c r="F26" s="47">
        <v>417035.77</v>
      </c>
      <c r="G26" s="47">
        <v>555566.29</v>
      </c>
      <c r="H26" s="29">
        <f>D26-'[1]связь с ИТОГ ДЕНЬГИ 2024'!R26</f>
        <v>0</v>
      </c>
      <c r="I26" s="16">
        <f>G26-'[1]связь с ИТОГ ДЕНЬГИ 2024'!S26</f>
        <v>-9.090908570215106E-4</v>
      </c>
    </row>
    <row r="27" spans="1:9" ht="15.6">
      <c r="A27" s="14" t="s">
        <v>31</v>
      </c>
      <c r="B27" s="47">
        <v>150</v>
      </c>
      <c r="C27" s="47">
        <v>400</v>
      </c>
      <c r="D27" s="47">
        <v>550</v>
      </c>
      <c r="E27" s="47">
        <v>125586.76</v>
      </c>
      <c r="F27" s="47">
        <v>334411.24</v>
      </c>
      <c r="G27" s="47">
        <v>459998</v>
      </c>
      <c r="H27" s="29">
        <f>D27-'[1]связь с ИТОГ ДЕНЬГИ 2024'!R27</f>
        <v>0</v>
      </c>
      <c r="I27" s="16">
        <f>G27-'[1]связь с ИТОГ ДЕНЬГИ 2024'!S27</f>
        <v>0</v>
      </c>
    </row>
    <row r="28" spans="1:9" ht="15.6" hidden="1">
      <c r="A28" s="14" t="s">
        <v>32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29">
        <f>D28-'[1]связь с ИТОГ ДЕНЬГИ 2024'!R28</f>
        <v>0</v>
      </c>
      <c r="I28" s="16">
        <f>G28-'[1]связь с ИТОГ ДЕНЬГИ 2024'!S28</f>
        <v>0</v>
      </c>
    </row>
    <row r="29" spans="1:9" ht="15.6" hidden="1">
      <c r="A29" s="14" t="s">
        <v>33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29">
        <f>D29-'[1]связь с ИТОГ ДЕНЬГИ 2024'!R29</f>
        <v>0</v>
      </c>
      <c r="I29" s="16">
        <f>G29-'[1]связь с ИТОГ ДЕНЬГИ 2024'!S29</f>
        <v>0</v>
      </c>
    </row>
    <row r="30" spans="1:9" ht="15.6" hidden="1">
      <c r="A30" s="14" t="s">
        <v>34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29">
        <f>D30-'[1]связь с ИТОГ ДЕНЬГИ 2024'!R30</f>
        <v>0</v>
      </c>
      <c r="I30" s="16">
        <f>G30-'[1]связь с ИТОГ ДЕНЬГИ 2024'!S30</f>
        <v>0</v>
      </c>
    </row>
    <row r="31" spans="1:9" ht="15.6" hidden="1">
      <c r="A31" s="14" t="s">
        <v>35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  <c r="H31" s="29">
        <f>D31-'[1]связь с ИТОГ ДЕНЬГИ 2024'!R31</f>
        <v>0</v>
      </c>
      <c r="I31" s="16">
        <f>G31-'[1]связь с ИТОГ ДЕНЬГИ 2024'!S31</f>
        <v>0</v>
      </c>
    </row>
    <row r="32" spans="1:9" ht="15.6" hidden="1">
      <c r="A32" s="14" t="s">
        <v>36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29">
        <f>D32-'[1]связь с ИТОГ ДЕНЬГИ 2024'!R32</f>
        <v>0</v>
      </c>
      <c r="I32" s="16">
        <f>G32-'[1]связь с ИТОГ ДЕНЬГИ 2024'!S32</f>
        <v>0</v>
      </c>
    </row>
    <row r="33" spans="1:9" hidden="1">
      <c r="A33" s="19"/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  <c r="H33" s="29">
        <f>D33-'[1]связь с ИТОГ ДЕНЬГИ 2024'!R33</f>
        <v>0</v>
      </c>
      <c r="I33" s="16">
        <f>G33-'[1]связь с ИТОГ ДЕНЬГИ 2024'!S33</f>
        <v>0</v>
      </c>
    </row>
    <row r="34" spans="1:9" hidden="1">
      <c r="A34" s="19"/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  <c r="H34" s="29">
        <f>D34-'[1]связь с ИТОГ ДЕНЬГИ 2024'!R34</f>
        <v>0</v>
      </c>
      <c r="I34" s="16">
        <f>G34-'[1]связь с ИТОГ ДЕНЬГИ 2024'!S34</f>
        <v>0</v>
      </c>
    </row>
    <row r="35" spans="1:9" hidden="1">
      <c r="A35" s="19"/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29">
        <f>D35-'[1]связь с ИТОГ ДЕНЬГИ 2024'!R34</f>
        <v>0</v>
      </c>
      <c r="I35" s="16">
        <f>G35-'[1]связь с ИТОГ ДЕНЬГИ 2024'!S34</f>
        <v>0</v>
      </c>
    </row>
    <row r="36" spans="1:9">
      <c r="A36" s="17" t="s">
        <v>37</v>
      </c>
      <c r="B36" s="47">
        <v>67475</v>
      </c>
      <c r="C36" s="47">
        <v>87292</v>
      </c>
      <c r="D36" s="47">
        <v>154767</v>
      </c>
      <c r="E36" s="47">
        <v>47438949.529999994</v>
      </c>
      <c r="F36" s="47">
        <v>61169887.480000004</v>
      </c>
      <c r="G36" s="47">
        <v>108608837.00999999</v>
      </c>
      <c r="H36" s="29">
        <f>D36-'[1]связь с ИТОГ ДЕНЬГИ 2024'!R36</f>
        <v>0</v>
      </c>
      <c r="I36" s="16">
        <f>G36-'[1]связь с ИТОГ ДЕНЬГИ 2024'!S36</f>
        <v>0</v>
      </c>
    </row>
    <row r="37" spans="1:9" ht="15.6">
      <c r="A37" s="12" t="s">
        <v>38</v>
      </c>
      <c r="B37" s="47"/>
      <c r="C37" s="47"/>
      <c r="D37" s="47"/>
      <c r="E37" s="47"/>
      <c r="F37" s="47"/>
      <c r="G37" s="47"/>
      <c r="H37" s="29">
        <f>D37-'[1]связь с ИТОГ ДЕНЬГИ 2024'!R37</f>
        <v>0</v>
      </c>
      <c r="I37" s="16">
        <f>G37-'[1]связь с ИТОГ ДЕНЬГИ 2024'!S37</f>
        <v>0</v>
      </c>
    </row>
    <row r="38" spans="1:9" ht="15.6">
      <c r="A38" s="12" t="s">
        <v>39</v>
      </c>
      <c r="B38" s="47">
        <v>332</v>
      </c>
      <c r="C38" s="47">
        <v>1198</v>
      </c>
      <c r="D38" s="47">
        <v>1530</v>
      </c>
      <c r="E38" s="47">
        <v>237756.76</v>
      </c>
      <c r="F38" s="47">
        <v>850626.48</v>
      </c>
      <c r="G38" s="47">
        <v>1088383.24</v>
      </c>
      <c r="H38" s="29">
        <f>D38-'[1]связь с ИТОГ ДЕНЬГИ 2024'!R38</f>
        <v>0</v>
      </c>
      <c r="I38" s="16">
        <f>G38-'[1]связь с ИТОГ ДЕНЬГИ 2024'!S38</f>
        <v>-5.4545453749597073E-3</v>
      </c>
    </row>
    <row r="39" spans="1:9" ht="15.6">
      <c r="A39" s="12" t="s">
        <v>40</v>
      </c>
      <c r="B39" s="47">
        <v>19</v>
      </c>
      <c r="C39" s="47">
        <v>402</v>
      </c>
      <c r="D39" s="47">
        <v>421</v>
      </c>
      <c r="E39" s="47">
        <v>18783.900000000001</v>
      </c>
      <c r="F39" s="47">
        <v>400337.4</v>
      </c>
      <c r="G39" s="47">
        <v>419121.30000000005</v>
      </c>
      <c r="H39" s="29">
        <f>D39-'[1]связь с ИТОГ ДЕНЬГИ 2024'!R39</f>
        <v>0</v>
      </c>
      <c r="I39" s="16">
        <f>G39-'[1]связь с ИТОГ ДЕНЬГИ 2024'!S39</f>
        <v>1.818181830458343E-3</v>
      </c>
    </row>
    <row r="40" spans="1:9" ht="15.6">
      <c r="A40" s="12" t="s">
        <v>41</v>
      </c>
      <c r="B40" s="47">
        <v>291</v>
      </c>
      <c r="C40" s="47">
        <v>215</v>
      </c>
      <c r="D40" s="47">
        <v>506</v>
      </c>
      <c r="E40" s="47">
        <v>299340.81</v>
      </c>
      <c r="F40" s="47">
        <v>221822.09</v>
      </c>
      <c r="G40" s="47">
        <v>521162.9</v>
      </c>
      <c r="H40" s="29">
        <f>D40-'[1]связь с ИТОГ ДЕНЬГИ 2024'!R40</f>
        <v>0</v>
      </c>
      <c r="I40" s="16">
        <f>G40-'[1]связь с ИТОГ ДЕНЬГИ 2024'!S40</f>
        <v>0</v>
      </c>
    </row>
    <row r="41" spans="1:9" ht="15.6">
      <c r="A41" s="12" t="s">
        <v>42</v>
      </c>
      <c r="B41" s="47">
        <v>832</v>
      </c>
      <c r="C41" s="47">
        <v>668</v>
      </c>
      <c r="D41" s="47">
        <v>1500</v>
      </c>
      <c r="E41" s="47">
        <v>569113.94999999995</v>
      </c>
      <c r="F41" s="47">
        <v>463721.05</v>
      </c>
      <c r="G41" s="47">
        <v>1032835</v>
      </c>
      <c r="H41" s="29">
        <f>D41-'[1]связь с ИТОГ ДЕНЬГИ 2024'!R41</f>
        <v>0</v>
      </c>
      <c r="I41" s="16">
        <f>G41-'[1]связь с ИТОГ ДЕНЬГИ 2024'!S41</f>
        <v>0</v>
      </c>
    </row>
    <row r="42" spans="1:9" ht="15.6">
      <c r="A42" s="12" t="s">
        <v>43</v>
      </c>
      <c r="B42" s="47">
        <v>3</v>
      </c>
      <c r="C42" s="47">
        <v>75</v>
      </c>
      <c r="D42" s="47">
        <v>78</v>
      </c>
      <c r="E42" s="47">
        <v>3218.96</v>
      </c>
      <c r="F42" s="47">
        <v>74316.160000000003</v>
      </c>
      <c r="G42" s="47">
        <v>77535.12000000001</v>
      </c>
      <c r="H42" s="29">
        <f>D42-'[1]связь с ИТОГ ДЕНЬГИ 2024'!R42</f>
        <v>0</v>
      </c>
      <c r="I42" s="16">
        <f>G42-'[1]связь с ИТОГ ДЕНЬГИ 2024'!S42</f>
        <v>0</v>
      </c>
    </row>
    <row r="43" spans="1:9" ht="15.6">
      <c r="A43" s="12" t="s">
        <v>44</v>
      </c>
      <c r="B43" s="47">
        <v>41</v>
      </c>
      <c r="C43" s="47">
        <v>622</v>
      </c>
      <c r="D43" s="47">
        <v>663</v>
      </c>
      <c r="E43" s="47">
        <v>28022.15</v>
      </c>
      <c r="F43" s="47">
        <v>422151.15</v>
      </c>
      <c r="G43" s="47">
        <v>450173.30000000005</v>
      </c>
      <c r="H43" s="29">
        <f>D43-'[1]связь с ИТОГ ДЕНЬГИ 2024'!R43</f>
        <v>0</v>
      </c>
      <c r="I43" s="16">
        <f>G43-'[1]связь с ИТОГ ДЕНЬГИ 2024'!S43</f>
        <v>5.0000000628642738E-3</v>
      </c>
    </row>
    <row r="44" spans="1:9" ht="15.6">
      <c r="A44" s="12" t="s">
        <v>45</v>
      </c>
      <c r="B44" s="47">
        <v>3</v>
      </c>
      <c r="C44" s="47">
        <v>47</v>
      </c>
      <c r="D44" s="47">
        <v>50</v>
      </c>
      <c r="E44" s="47">
        <v>3977.35</v>
      </c>
      <c r="F44" s="47">
        <v>55683.49</v>
      </c>
      <c r="G44" s="47">
        <v>59660.84</v>
      </c>
      <c r="H44" s="29">
        <f>D44-'[1]связь с ИТОГ ДЕНЬГИ 2024'!R44</f>
        <v>0</v>
      </c>
      <c r="I44" s="16">
        <f>G44-'[1]связь с ИТОГ ДЕНЬГИ 2024'!S44</f>
        <v>-9.0909092250512913E-4</v>
      </c>
    </row>
    <row r="45" spans="1:9" ht="15.6">
      <c r="A45" s="12" t="s">
        <v>46</v>
      </c>
      <c r="B45" s="47">
        <v>34</v>
      </c>
      <c r="C45" s="47">
        <v>1656</v>
      </c>
      <c r="D45" s="47">
        <v>1690</v>
      </c>
      <c r="E45" s="47">
        <v>32597.1</v>
      </c>
      <c r="F45" s="47">
        <v>1287340.24</v>
      </c>
      <c r="G45" s="47">
        <v>1319937.3400000001</v>
      </c>
      <c r="H45" s="29">
        <f>D45-'[1]связь с ИТОГ ДЕНЬГИ 2024'!R45</f>
        <v>0</v>
      </c>
      <c r="I45" s="16">
        <f>G45-'[1]связь с ИТОГ ДЕНЬГИ 2024'!S45</f>
        <v>3.6363636609166861E-3</v>
      </c>
    </row>
    <row r="46" spans="1:9" ht="15.6">
      <c r="A46" s="12" t="s">
        <v>47</v>
      </c>
      <c r="B46" s="47">
        <v>17</v>
      </c>
      <c r="C46" s="47">
        <v>17</v>
      </c>
      <c r="D46" s="47">
        <v>34</v>
      </c>
      <c r="E46" s="47">
        <v>16898.68</v>
      </c>
      <c r="F46" s="47">
        <v>16898.68</v>
      </c>
      <c r="G46" s="47">
        <v>33797.360000000001</v>
      </c>
      <c r="H46" s="29">
        <f>D46-'[1]связь с ИТОГ ДЕНЬГИ 2024'!R46</f>
        <v>0</v>
      </c>
      <c r="I46" s="16">
        <f>G46-'[1]связь с ИТОГ ДЕНЬГИ 2024'!S46</f>
        <v>0</v>
      </c>
    </row>
    <row r="47" spans="1:9" ht="15.6" hidden="1">
      <c r="A47" s="12" t="s">
        <v>48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  <c r="H47" s="29">
        <f>D47-'[1]связь с ИТОГ ДЕНЬГИ 2024'!R47</f>
        <v>0</v>
      </c>
      <c r="I47" s="16">
        <f>G47-'[1]связь с ИТОГ ДЕНЬГИ 2024'!S47</f>
        <v>0</v>
      </c>
    </row>
    <row r="48" spans="1:9" ht="15.6">
      <c r="A48" s="12" t="s">
        <v>49</v>
      </c>
      <c r="B48" s="47">
        <v>872</v>
      </c>
      <c r="C48" s="47">
        <v>562</v>
      </c>
      <c r="D48" s="47">
        <v>1434</v>
      </c>
      <c r="E48" s="47">
        <v>1367952.84</v>
      </c>
      <c r="F48" s="47">
        <v>850684.04</v>
      </c>
      <c r="G48" s="47">
        <v>2218636.88</v>
      </c>
      <c r="H48" s="29">
        <f>D48-'[1]связь с ИТОГ ДЕНЬГИ 2024'!R48</f>
        <v>0</v>
      </c>
      <c r="I48" s="16">
        <f>G48-'[1]связь с ИТОГ ДЕНЬГИ 2024'!S48</f>
        <v>-9.0909097343683243E-4</v>
      </c>
    </row>
    <row r="49" spans="1:9" ht="15.6">
      <c r="A49" s="12" t="s">
        <v>50</v>
      </c>
      <c r="B49" s="47">
        <v>5468</v>
      </c>
      <c r="C49" s="47">
        <v>27949</v>
      </c>
      <c r="D49" s="47">
        <v>33417</v>
      </c>
      <c r="E49" s="47">
        <v>3065755.95</v>
      </c>
      <c r="F49" s="47">
        <v>16035391.550000001</v>
      </c>
      <c r="G49" s="47">
        <v>19101147.5</v>
      </c>
      <c r="H49" s="29">
        <f>D49-'[1]связь с ИТОГ ДЕНЬГИ 2024'!R49</f>
        <v>0</v>
      </c>
      <c r="I49" s="16">
        <f>G49-'[1]связь с ИТОГ ДЕНЬГИ 2024'!S49</f>
        <v>3.6363638937473297E-3</v>
      </c>
    </row>
    <row r="50" spans="1:9" ht="15.6">
      <c r="A50" s="12" t="s">
        <v>51</v>
      </c>
      <c r="B50" s="47">
        <v>66</v>
      </c>
      <c r="C50" s="47">
        <v>142</v>
      </c>
      <c r="D50" s="47">
        <v>208</v>
      </c>
      <c r="E50" s="47">
        <v>73658.03</v>
      </c>
      <c r="F50" s="47">
        <v>160034.5</v>
      </c>
      <c r="G50" s="47">
        <v>233692.53</v>
      </c>
      <c r="H50" s="29">
        <f>D50-'[1]связь с ИТОГ ДЕНЬГИ 2024'!R50</f>
        <v>0</v>
      </c>
      <c r="I50" s="16">
        <f>G50-'[1]связь с ИТОГ ДЕНЬГИ 2024'!S50</f>
        <v>-3.6363636609166861E-3</v>
      </c>
    </row>
    <row r="51" spans="1:9" ht="15.6">
      <c r="A51" s="12" t="s">
        <v>52</v>
      </c>
      <c r="B51" s="47">
        <v>1581</v>
      </c>
      <c r="C51" s="47">
        <v>11568</v>
      </c>
      <c r="D51" s="47">
        <v>13149</v>
      </c>
      <c r="E51" s="47">
        <v>728122.05</v>
      </c>
      <c r="F51" s="47">
        <v>6740700.3799999999</v>
      </c>
      <c r="G51" s="47">
        <v>7468822.4299999997</v>
      </c>
      <c r="H51" s="29">
        <f>D51-'[1]связь с ИТОГ ДЕНЬГИ 2024'!R51</f>
        <v>0</v>
      </c>
      <c r="I51" s="16">
        <f>G51-'[1]связь с ИТОГ ДЕНЬГИ 2024'!S51</f>
        <v>1.8181810155510902E-3</v>
      </c>
    </row>
    <row r="52" spans="1:9" ht="15.6">
      <c r="A52" s="12" t="s">
        <v>53</v>
      </c>
      <c r="B52" s="47">
        <v>338</v>
      </c>
      <c r="C52" s="47">
        <v>495</v>
      </c>
      <c r="D52" s="47">
        <v>833</v>
      </c>
      <c r="E52" s="47">
        <v>278490.65999999997</v>
      </c>
      <c r="F52" s="47">
        <v>356872.57</v>
      </c>
      <c r="G52" s="47">
        <v>635363.23</v>
      </c>
      <c r="H52" s="29">
        <f>D52-'[1]связь с ИТОГ ДЕНЬГИ 2024'!R52</f>
        <v>0</v>
      </c>
      <c r="I52" s="16">
        <f>G52-'[1]связь с ИТОГ ДЕНЬГИ 2024'!S52</f>
        <v>7.2727273218333721E-3</v>
      </c>
    </row>
    <row r="53" spans="1:9" ht="15.6">
      <c r="A53" s="12" t="s">
        <v>54</v>
      </c>
      <c r="B53" s="47">
        <v>17</v>
      </c>
      <c r="C53" s="47">
        <v>298</v>
      </c>
      <c r="D53" s="47">
        <v>315</v>
      </c>
      <c r="E53" s="47">
        <v>19094.47</v>
      </c>
      <c r="F53" s="47">
        <v>309565.06</v>
      </c>
      <c r="G53" s="47">
        <v>328659.53000000003</v>
      </c>
      <c r="H53" s="29">
        <f>D53-'[1]связь с ИТОГ ДЕНЬГИ 2024'!R53</f>
        <v>0</v>
      </c>
      <c r="I53" s="16">
        <f>G53-'[1]связь с ИТОГ ДЕНЬГИ 2024'!S53</f>
        <v>9.0909091522917151E-3</v>
      </c>
    </row>
    <row r="54" spans="1:9" ht="15.6">
      <c r="A54" s="12" t="s">
        <v>55</v>
      </c>
      <c r="B54" s="47">
        <v>35</v>
      </c>
      <c r="C54" s="47">
        <v>15</v>
      </c>
      <c r="D54" s="47">
        <v>50</v>
      </c>
      <c r="E54" s="47">
        <v>41762.731818181819</v>
      </c>
      <c r="F54" s="47">
        <v>17898.313636363637</v>
      </c>
      <c r="G54" s="47">
        <v>59661.045454545456</v>
      </c>
      <c r="H54" s="29">
        <f>D54-'[1]связь с ИТОГ ДЕНЬГИ 2024'!R54</f>
        <v>0</v>
      </c>
      <c r="I54" s="16">
        <f>G54-'[1]связь с ИТОГ ДЕНЬГИ 2024'!S54</f>
        <v>0</v>
      </c>
    </row>
    <row r="55" spans="1:9" ht="15.6">
      <c r="A55" s="12" t="s">
        <v>56</v>
      </c>
      <c r="B55" s="47">
        <v>3934</v>
      </c>
      <c r="C55" s="47">
        <v>5834</v>
      </c>
      <c r="D55" s="47">
        <v>9768</v>
      </c>
      <c r="E55" s="47">
        <v>2462999.1</v>
      </c>
      <c r="F55" s="47">
        <v>3488086.17</v>
      </c>
      <c r="G55" s="47">
        <v>5951085.2699999996</v>
      </c>
      <c r="H55" s="29">
        <f>D55-'[1]связь с ИТОГ ДЕНЬГИ 2024'!R55</f>
        <v>0</v>
      </c>
      <c r="I55" s="16">
        <f>G55-'[1]связь с ИТОГ ДЕНЬГИ 2024'!S55</f>
        <v>1.8181810155510902E-3</v>
      </c>
    </row>
    <row r="56" spans="1:9" ht="15.6">
      <c r="A56" s="12" t="s">
        <v>57</v>
      </c>
      <c r="B56" s="47">
        <v>87</v>
      </c>
      <c r="C56" s="47">
        <v>1010</v>
      </c>
      <c r="D56" s="47">
        <v>1097</v>
      </c>
      <c r="E56" s="47">
        <v>74681.81</v>
      </c>
      <c r="F56" s="47">
        <v>908602.46</v>
      </c>
      <c r="G56" s="47">
        <v>983284.27</v>
      </c>
      <c r="H56" s="29">
        <f>D56-'[1]связь с ИТОГ ДЕНЬГИ 2024'!R56</f>
        <v>0</v>
      </c>
      <c r="I56" s="16">
        <f>G56-'[1]связь с ИТОГ ДЕНЬГИ 2024'!S56</f>
        <v>0</v>
      </c>
    </row>
    <row r="57" spans="1:9" ht="15.6">
      <c r="A57" s="12" t="s">
        <v>58</v>
      </c>
      <c r="B57" s="47">
        <v>621</v>
      </c>
      <c r="C57" s="47">
        <v>325</v>
      </c>
      <c r="D57" s="47">
        <v>946</v>
      </c>
      <c r="E57" s="47">
        <v>453873.97</v>
      </c>
      <c r="F57" s="47">
        <v>240085.8</v>
      </c>
      <c r="G57" s="47">
        <v>693959.77</v>
      </c>
      <c r="H57" s="29">
        <f>D57-'[1]связь с ИТОГ ДЕНЬГИ 2024'!R57</f>
        <v>0</v>
      </c>
      <c r="I57" s="16">
        <f>G57-'[1]связь с ИТОГ ДЕНЬГИ 2024'!S57</f>
        <v>-6.3636362319812179E-3</v>
      </c>
    </row>
    <row r="58" spans="1:9" ht="15.6">
      <c r="A58" s="12" t="s">
        <v>59</v>
      </c>
      <c r="B58" s="47">
        <v>8</v>
      </c>
      <c r="C58" s="47">
        <v>2</v>
      </c>
      <c r="D58" s="47">
        <v>10</v>
      </c>
      <c r="E58" s="47">
        <v>9545.7672727272729</v>
      </c>
      <c r="F58" s="47">
        <v>2386.4418181818182</v>
      </c>
      <c r="G58" s="47">
        <v>11932.209090909091</v>
      </c>
      <c r="H58" s="29">
        <f>D58-'[1]связь с ИТОГ ДЕНЬГИ 2024'!R58</f>
        <v>0</v>
      </c>
      <c r="I58" s="16">
        <f>G58-'[1]связь с ИТОГ ДЕНЬГИ 2024'!S58</f>
        <v>0</v>
      </c>
    </row>
    <row r="59" spans="1:9" ht="15.6">
      <c r="A59" s="12" t="s">
        <v>60</v>
      </c>
      <c r="B59" s="47">
        <v>92</v>
      </c>
      <c r="C59" s="47">
        <v>13</v>
      </c>
      <c r="D59" s="47">
        <v>105</v>
      </c>
      <c r="E59" s="47">
        <v>109683.6</v>
      </c>
      <c r="F59" s="47">
        <v>14934.48</v>
      </c>
      <c r="G59" s="47">
        <v>124618.08</v>
      </c>
      <c r="H59" s="29">
        <f>D59-'[1]связь с ИТОГ ДЕНЬГИ 2024'!R59</f>
        <v>0</v>
      </c>
      <c r="I59" s="16">
        <f>G59-'[1]связь с ИТОГ ДЕНЬГИ 2024'!S59</f>
        <v>1.8181818159064278E-3</v>
      </c>
    </row>
    <row r="60" spans="1:9" ht="15.6">
      <c r="A60" s="12" t="s">
        <v>61</v>
      </c>
      <c r="B60" s="47">
        <v>60</v>
      </c>
      <c r="C60" s="47">
        <v>150</v>
      </c>
      <c r="D60" s="47">
        <v>210</v>
      </c>
      <c r="E60" s="47">
        <v>61923.11</v>
      </c>
      <c r="F60" s="47">
        <v>156784.34</v>
      </c>
      <c r="G60" s="47">
        <v>218707.45</v>
      </c>
      <c r="H60" s="29">
        <f>D60-'[1]связь с ИТОГ ДЕНЬГИ 2024'!R60</f>
        <v>0</v>
      </c>
      <c r="I60" s="16">
        <f>G60-'[1]связь с ИТОГ ДЕНЬГИ 2024'!S60</f>
        <v>4.5454545761458576E-3</v>
      </c>
    </row>
    <row r="61" spans="1:9" ht="15.6">
      <c r="A61" s="12" t="s">
        <v>62</v>
      </c>
      <c r="B61" s="47">
        <v>161</v>
      </c>
      <c r="C61" s="47">
        <v>189</v>
      </c>
      <c r="D61" s="47">
        <v>350</v>
      </c>
      <c r="E61" s="47">
        <v>100111.42</v>
      </c>
      <c r="F61" s="47">
        <v>166116.62</v>
      </c>
      <c r="G61" s="47">
        <v>266228.03999999998</v>
      </c>
      <c r="H61" s="29">
        <f>D61-'[1]связь с ИТОГ ДЕНЬГИ 2024'!R61</f>
        <v>0</v>
      </c>
      <c r="I61" s="16">
        <f>G61-'[1]связь с ИТОГ ДЕНЬГИ 2024'!S61</f>
        <v>-5.4545454913750291E-3</v>
      </c>
    </row>
    <row r="62" spans="1:9">
      <c r="A62" s="17" t="s">
        <v>63</v>
      </c>
      <c r="B62" s="47">
        <v>14912</v>
      </c>
      <c r="C62" s="47">
        <v>53452</v>
      </c>
      <c r="D62" s="47">
        <v>68364</v>
      </c>
      <c r="E62" s="47">
        <v>10057365.16909091</v>
      </c>
      <c r="F62" s="47">
        <v>33241039.465454545</v>
      </c>
      <c r="G62" s="47">
        <v>43298404.63454546</v>
      </c>
      <c r="H62" s="29">
        <f>D62-'[1]связь с ИТОГ ДЕНЬГИ 2024'!R62</f>
        <v>0</v>
      </c>
      <c r="I62" s="16">
        <f>G62-'[1]связь с ИТОГ ДЕНЬГИ 2024'!S62</f>
        <v>1.7727278172969818E-2</v>
      </c>
    </row>
    <row r="63" spans="1:9" ht="15.6">
      <c r="A63" s="12" t="s">
        <v>64</v>
      </c>
      <c r="B63" s="47"/>
      <c r="C63" s="47"/>
      <c r="D63" s="47"/>
      <c r="E63" s="47"/>
      <c r="F63" s="47"/>
      <c r="G63" s="47"/>
      <c r="H63" s="29">
        <f>D63-'[1]связь с ИТОГ ДЕНЬГИ 2024'!R63</f>
        <v>0</v>
      </c>
      <c r="I63" s="16">
        <f>G63-'[1]связь с ИТОГ ДЕНЬГИ 2024'!S63</f>
        <v>0</v>
      </c>
    </row>
    <row r="64" spans="1:9" ht="15.6">
      <c r="A64" s="20" t="s">
        <v>65</v>
      </c>
      <c r="B64" s="47">
        <v>346</v>
      </c>
      <c r="C64" s="47">
        <v>1054</v>
      </c>
      <c r="D64" s="47">
        <v>1400</v>
      </c>
      <c r="E64" s="47">
        <v>284940.84999999998</v>
      </c>
      <c r="F64" s="47">
        <v>904694.15</v>
      </c>
      <c r="G64" s="47">
        <v>1189635</v>
      </c>
      <c r="H64" s="29">
        <f>D64-'[1]связь с ИТОГ ДЕНЬГИ 2024'!R64</f>
        <v>0</v>
      </c>
      <c r="I64" s="16">
        <f>G64-'[1]связь с ИТОГ ДЕНЬГИ 2024'!S64</f>
        <v>0</v>
      </c>
    </row>
    <row r="65" spans="1:9" ht="15.6" hidden="1">
      <c r="A65" s="21" t="s">
        <v>66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29">
        <f>D65-'[1]связь с ИТОГ ДЕНЬГИ 2024'!R65</f>
        <v>0</v>
      </c>
      <c r="I65" s="16">
        <f>G65-'[1]связь с ИТОГ ДЕНЬГИ 2024'!S65</f>
        <v>0</v>
      </c>
    </row>
    <row r="66" spans="1:9" ht="15.6">
      <c r="A66" s="21" t="s">
        <v>67</v>
      </c>
      <c r="B66" s="47">
        <v>638</v>
      </c>
      <c r="C66" s="47">
        <v>14540</v>
      </c>
      <c r="D66" s="47">
        <v>15178</v>
      </c>
      <c r="E66" s="47">
        <v>4015213.76</v>
      </c>
      <c r="F66" s="47">
        <v>91451890.239999995</v>
      </c>
      <c r="G66" s="47">
        <v>95467104</v>
      </c>
      <c r="H66" s="29">
        <f>D66-'[1]связь с ИТОГ ДЕНЬГИ 2024'!R66</f>
        <v>0.3999999999996362</v>
      </c>
      <c r="I66" s="16">
        <f>G66-'[1]связь с ИТОГ ДЕНЬГИ 2024'!S66</f>
        <v>0</v>
      </c>
    </row>
    <row r="67" spans="1:9" ht="15.6">
      <c r="A67" s="21" t="s">
        <v>68</v>
      </c>
      <c r="B67" s="47">
        <v>30</v>
      </c>
      <c r="C67" s="47">
        <v>6738</v>
      </c>
      <c r="D67" s="47">
        <v>6768</v>
      </c>
      <c r="E67" s="47">
        <v>177285.01</v>
      </c>
      <c r="F67" s="47">
        <v>41204924.520000003</v>
      </c>
      <c r="G67" s="47">
        <v>41382209.530000001</v>
      </c>
      <c r="H67" s="29">
        <f>D67-'[1]связь с ИТОГ ДЕНЬГИ 2024'!R67</f>
        <v>0</v>
      </c>
      <c r="I67" s="16">
        <f>G67-'[1]связь с ИТОГ ДЕНЬГИ 2024'!S67</f>
        <v>6.1904788017272949E-3</v>
      </c>
    </row>
    <row r="68" spans="1:9" ht="15.6">
      <c r="A68" s="21" t="s">
        <v>69</v>
      </c>
      <c r="B68" s="47">
        <v>963</v>
      </c>
      <c r="C68" s="47">
        <v>1495</v>
      </c>
      <c r="D68" s="47">
        <v>2458</v>
      </c>
      <c r="E68" s="47">
        <v>4109110.52</v>
      </c>
      <c r="F68" s="47">
        <v>6328169.8799999999</v>
      </c>
      <c r="G68" s="47">
        <v>10437280.4</v>
      </c>
      <c r="H68" s="29">
        <f>D68-'[1]связь с ИТОГ ДЕНЬГИ 2024'!R68</f>
        <v>0</v>
      </c>
      <c r="I68" s="16">
        <f>G68-'[1]связь с ИТОГ ДЕНЬГИ 2024'!S68</f>
        <v>0</v>
      </c>
    </row>
    <row r="69" spans="1:9" ht="15.6">
      <c r="A69" s="14" t="s">
        <v>70</v>
      </c>
      <c r="B69" s="47">
        <v>635</v>
      </c>
      <c r="C69" s="47">
        <v>10</v>
      </c>
      <c r="D69" s="47">
        <v>645</v>
      </c>
      <c r="E69" s="47">
        <v>174540.18</v>
      </c>
      <c r="F69" s="47">
        <v>6344.82</v>
      </c>
      <c r="G69" s="47">
        <v>180885</v>
      </c>
      <c r="H69" s="29">
        <f>D69-'[1]связь с ИТОГ ДЕНЬГИ 2024'!R69</f>
        <v>0</v>
      </c>
      <c r="I69" s="16">
        <f>G69-'[1]связь с ИТОГ ДЕНЬГИ 2024'!S69</f>
        <v>0</v>
      </c>
    </row>
    <row r="70" spans="1:9" ht="15.6" hidden="1">
      <c r="A70" s="14" t="s">
        <v>71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  <c r="H70" s="29">
        <f>D70-'[1]связь с ИТОГ ДЕНЬГИ 2024'!R70</f>
        <v>0</v>
      </c>
      <c r="I70" s="16">
        <f>G70-'[1]связь с ИТОГ ДЕНЬГИ 2024'!S70</f>
        <v>0</v>
      </c>
    </row>
    <row r="71" spans="1:9" ht="15.6" hidden="1">
      <c r="A71" s="14" t="s">
        <v>72</v>
      </c>
      <c r="B71" s="47">
        <v>0</v>
      </c>
      <c r="C71" s="47">
        <v>0</v>
      </c>
      <c r="D71" s="47">
        <v>0</v>
      </c>
      <c r="E71" s="47">
        <v>0</v>
      </c>
      <c r="F71" s="47">
        <v>0</v>
      </c>
      <c r="G71" s="47">
        <v>0</v>
      </c>
      <c r="H71" s="29">
        <f>D71-'[1]связь с ИТОГ ДЕНЬГИ 2024'!R71</f>
        <v>0</v>
      </c>
      <c r="I71" s="16">
        <f>G71-'[1]связь с ИТОГ ДЕНЬГИ 2024'!S71</f>
        <v>0</v>
      </c>
    </row>
    <row r="72" spans="1:9" ht="15.6" hidden="1">
      <c r="A72" s="21" t="s">
        <v>73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  <c r="H72" s="29">
        <f>D72-'[1]связь с ИТОГ ДЕНЬГИ 2024'!R72</f>
        <v>0</v>
      </c>
      <c r="I72" s="16">
        <f>G72-'[1]связь с ИТОГ ДЕНЬГИ 2024'!S72</f>
        <v>0</v>
      </c>
    </row>
    <row r="73" spans="1:9" ht="15.6">
      <c r="A73" s="14" t="s">
        <v>74</v>
      </c>
      <c r="B73" s="47">
        <v>79</v>
      </c>
      <c r="C73" s="47">
        <v>471</v>
      </c>
      <c r="D73" s="47">
        <v>550</v>
      </c>
      <c r="E73" s="47">
        <v>326846.69</v>
      </c>
      <c r="F73" s="47">
        <v>1941125.31</v>
      </c>
      <c r="G73" s="47">
        <v>2267972</v>
      </c>
      <c r="H73" s="29">
        <f>D73-'[1]связь с ИТОГ ДЕНЬГИ 2024'!R73</f>
        <v>0</v>
      </c>
      <c r="I73" s="16">
        <f>G73-'[1]связь с ИТОГ ДЕНЬГИ 2024'!S73</f>
        <v>0</v>
      </c>
    </row>
    <row r="74" spans="1:9" ht="15.6" hidden="1">
      <c r="A74" s="14" t="s">
        <v>75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  <c r="H74" s="29">
        <f>D74-'[1]связь с ИТОГ ДЕНЬГИ 2024'!R74</f>
        <v>0</v>
      </c>
      <c r="I74" s="16">
        <f>G74-'[1]связь с ИТОГ ДЕНЬГИ 2024'!S74</f>
        <v>0</v>
      </c>
    </row>
    <row r="75" spans="1:9" ht="15.6" hidden="1">
      <c r="A75" s="14" t="s">
        <v>76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  <c r="H75" s="29">
        <f>D75-'[1]связь с ИТОГ ДЕНЬГИ 2024'!R75</f>
        <v>0</v>
      </c>
      <c r="I75" s="16">
        <f>G75-'[1]связь с ИТОГ ДЕНЬГИ 2024'!S75</f>
        <v>0</v>
      </c>
    </row>
    <row r="76" spans="1:9" ht="15.6">
      <c r="A76" s="14" t="s">
        <v>77</v>
      </c>
      <c r="B76" s="47">
        <v>404</v>
      </c>
      <c r="C76" s="47">
        <v>736</v>
      </c>
      <c r="D76" s="47">
        <v>1140</v>
      </c>
      <c r="E76" s="47">
        <v>14238577.93</v>
      </c>
      <c r="F76" s="47">
        <v>25961823.469999999</v>
      </c>
      <c r="G76" s="47">
        <v>40200401.399999999</v>
      </c>
      <c r="H76" s="29">
        <f>D76-'[1]связь с ИТОГ ДЕНЬГИ 2024'!R76</f>
        <v>0</v>
      </c>
      <c r="I76" s="16">
        <f>G76-'[1]связь с ИТОГ ДЕНЬГИ 2024'!S76</f>
        <v>0</v>
      </c>
    </row>
    <row r="77" spans="1:9" ht="15.6">
      <c r="A77" s="14" t="s">
        <v>78</v>
      </c>
      <c r="B77" s="47">
        <v>6676</v>
      </c>
      <c r="C77" s="47">
        <v>11180</v>
      </c>
      <c r="D77" s="47">
        <v>17856</v>
      </c>
      <c r="E77" s="47">
        <v>41991142.590000004</v>
      </c>
      <c r="F77" s="47">
        <v>70323097.409999996</v>
      </c>
      <c r="G77" s="47">
        <v>112314240</v>
      </c>
      <c r="H77" s="29">
        <f>D77-'[1]связь с ИТОГ ДЕНЬГИ 2024'!R77</f>
        <v>0</v>
      </c>
      <c r="I77" s="16">
        <f>G77-'[1]связь с ИТОГ ДЕНЬГИ 2024'!S77</f>
        <v>0</v>
      </c>
    </row>
    <row r="78" spans="1:9" ht="15.6">
      <c r="A78" s="14" t="s">
        <v>79</v>
      </c>
      <c r="B78" s="47">
        <v>101</v>
      </c>
      <c r="C78" s="47">
        <v>182</v>
      </c>
      <c r="D78" s="47">
        <v>283</v>
      </c>
      <c r="E78" s="47">
        <v>917703.58</v>
      </c>
      <c r="F78" s="47">
        <v>1642206.42</v>
      </c>
      <c r="G78" s="47">
        <v>2559910</v>
      </c>
      <c r="H78" s="29">
        <f>D78-'[1]связь с ИТОГ ДЕНЬГИ 2024'!R78</f>
        <v>0</v>
      </c>
      <c r="I78" s="16">
        <f>G78-'[1]связь с ИТОГ ДЕНЬГИ 2024'!S78</f>
        <v>0</v>
      </c>
    </row>
    <row r="79" spans="1:9" ht="15.6">
      <c r="A79" s="14" t="s">
        <v>80</v>
      </c>
      <c r="B79" s="47">
        <v>64</v>
      </c>
      <c r="C79" s="47">
        <v>143</v>
      </c>
      <c r="D79" s="47">
        <v>207</v>
      </c>
      <c r="E79" s="47">
        <v>569821.17000000004</v>
      </c>
      <c r="F79" s="47">
        <v>1297078.83</v>
      </c>
      <c r="G79" s="47">
        <v>1866900</v>
      </c>
      <c r="H79" s="29">
        <f>D79-'[1]связь с ИТОГ ДЕНЬГИ 2024'!R79</f>
        <v>0</v>
      </c>
      <c r="I79" s="16">
        <f>G79-'[1]связь с ИТОГ ДЕНЬГИ 2024'!S79</f>
        <v>0</v>
      </c>
    </row>
    <row r="80" spans="1:9" ht="15.6" hidden="1">
      <c r="A80" s="32" t="s">
        <v>81</v>
      </c>
      <c r="B80" s="47">
        <v>0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29">
        <f>D80-'[1]связь с ИТОГ ДЕНЬГИ 2024'!R80</f>
        <v>0</v>
      </c>
      <c r="I80" s="16">
        <f>G80-'[1]связь с ИТОГ ДЕНЬГИ 2024'!S80</f>
        <v>0</v>
      </c>
    </row>
    <row r="81" spans="1:9" ht="15.6">
      <c r="A81" s="32" t="s">
        <v>82</v>
      </c>
      <c r="B81" s="47">
        <v>77</v>
      </c>
      <c r="C81" s="47">
        <v>118</v>
      </c>
      <c r="D81" s="47">
        <v>195</v>
      </c>
      <c r="E81" s="47">
        <v>578153.43000000005</v>
      </c>
      <c r="F81" s="47">
        <v>927096.57</v>
      </c>
      <c r="G81" s="47">
        <v>1505250</v>
      </c>
      <c r="H81" s="29">
        <f>D81-'[1]связь с ИТОГ ДЕНЬГИ 2024'!R81</f>
        <v>0</v>
      </c>
      <c r="I81" s="16">
        <f>G81-'[1]связь с ИТОГ ДЕНЬГИ 2024'!S81</f>
        <v>0</v>
      </c>
    </row>
    <row r="82" spans="1:9" ht="15.6">
      <c r="A82" s="32" t="s">
        <v>83</v>
      </c>
      <c r="B82" s="47">
        <v>747</v>
      </c>
      <c r="C82" s="47">
        <v>1198</v>
      </c>
      <c r="D82" s="47">
        <v>1945</v>
      </c>
      <c r="E82" s="47">
        <v>3140268.03</v>
      </c>
      <c r="F82" s="47">
        <v>5030902.97</v>
      </c>
      <c r="G82" s="47">
        <v>8171171</v>
      </c>
      <c r="H82" s="29">
        <f>D82-'[1]связь с ИТОГ ДЕНЬГИ 2024'!R82</f>
        <v>0</v>
      </c>
      <c r="I82" s="16">
        <f>G82-'[1]связь с ИТОГ ДЕНЬГИ 2024'!S82</f>
        <v>0</v>
      </c>
    </row>
    <row r="83" spans="1:9" ht="15.6" hidden="1">
      <c r="A83" s="33" t="s">
        <v>84</v>
      </c>
      <c r="B83" s="47">
        <v>0</v>
      </c>
      <c r="C83" s="47">
        <v>0</v>
      </c>
      <c r="D83" s="47">
        <v>0</v>
      </c>
      <c r="E83" s="47">
        <v>0</v>
      </c>
      <c r="F83" s="47">
        <v>0</v>
      </c>
      <c r="G83" s="47">
        <v>0</v>
      </c>
      <c r="H83" s="29">
        <f>D83-'[1]связь с ИТОГ ДЕНЬГИ 2024'!R83</f>
        <v>0</v>
      </c>
      <c r="I83" s="16">
        <f>G83-'[1]связь с ИТОГ ДЕНЬГИ 2024'!S83</f>
        <v>0</v>
      </c>
    </row>
    <row r="84" spans="1:9" ht="15.6">
      <c r="A84" s="33" t="s">
        <v>85</v>
      </c>
      <c r="B84" s="47">
        <v>21</v>
      </c>
      <c r="C84" s="47">
        <v>89</v>
      </c>
      <c r="D84" s="47">
        <v>110</v>
      </c>
      <c r="E84" s="47">
        <v>727309.89</v>
      </c>
      <c r="F84" s="47">
        <v>3151676.21</v>
      </c>
      <c r="G84" s="47">
        <v>3878986.1</v>
      </c>
      <c r="H84" s="29">
        <f>D84-'[1]связь с ИТОГ ДЕНЬГИ 2024'!R84</f>
        <v>0</v>
      </c>
      <c r="I84" s="16">
        <f>G84-'[1]связь с ИТОГ ДЕНЬГИ 2024'!S84</f>
        <v>0</v>
      </c>
    </row>
    <row r="85" spans="1:9" ht="15.6" hidden="1">
      <c r="A85" s="33" t="s">
        <v>86</v>
      </c>
      <c r="B85" s="47">
        <v>0</v>
      </c>
      <c r="C85" s="47">
        <v>0</v>
      </c>
      <c r="D85" s="47">
        <v>0</v>
      </c>
      <c r="E85" s="47">
        <v>0</v>
      </c>
      <c r="F85" s="47">
        <v>0</v>
      </c>
      <c r="G85" s="47">
        <v>0</v>
      </c>
      <c r="H85" s="29">
        <f>D85-'[1]связь с ИТОГ ДЕНЬГИ 2024'!R85</f>
        <v>0</v>
      </c>
      <c r="I85" s="16">
        <f>G85-'[1]связь с ИТОГ ДЕНЬГИ 2024'!S85</f>
        <v>0</v>
      </c>
    </row>
    <row r="86" spans="1:9" ht="15.6" hidden="1">
      <c r="A86" s="33" t="s">
        <v>87</v>
      </c>
      <c r="B86" s="47">
        <v>0</v>
      </c>
      <c r="C86" s="47">
        <v>0</v>
      </c>
      <c r="D86" s="47">
        <v>0</v>
      </c>
      <c r="E86" s="47">
        <v>0</v>
      </c>
      <c r="F86" s="47">
        <v>0</v>
      </c>
      <c r="G86" s="47">
        <v>0</v>
      </c>
      <c r="H86" s="29">
        <f>D86-'[1]связь с ИТОГ ДЕНЬГИ 2024'!R86</f>
        <v>0</v>
      </c>
      <c r="I86" s="16">
        <f>G86-'[1]связь с ИТОГ ДЕНЬГИ 2024'!S86</f>
        <v>0</v>
      </c>
    </row>
    <row r="87" spans="1:9" ht="15.6" hidden="1">
      <c r="A87" s="33" t="s">
        <v>88</v>
      </c>
      <c r="B87" s="47">
        <v>0</v>
      </c>
      <c r="C87" s="47">
        <v>0</v>
      </c>
      <c r="D87" s="47">
        <v>0</v>
      </c>
      <c r="E87" s="47">
        <v>0</v>
      </c>
      <c r="F87" s="47">
        <v>0</v>
      </c>
      <c r="G87" s="47">
        <v>0</v>
      </c>
      <c r="H87" s="29">
        <f>D87-'[1]связь с ИТОГ ДЕНЬГИ 2024'!R87</f>
        <v>0</v>
      </c>
      <c r="I87" s="16">
        <f>G87-'[1]связь с ИТОГ ДЕНЬГИ 2024'!S87</f>
        <v>0</v>
      </c>
    </row>
    <row r="88" spans="1:9" ht="15.6" hidden="1">
      <c r="A88" s="33" t="s">
        <v>89</v>
      </c>
      <c r="B88" s="47">
        <v>0</v>
      </c>
      <c r="C88" s="47">
        <v>0</v>
      </c>
      <c r="D88" s="47">
        <v>0</v>
      </c>
      <c r="E88" s="47">
        <v>0</v>
      </c>
      <c r="F88" s="47">
        <v>0</v>
      </c>
      <c r="G88" s="47">
        <v>0</v>
      </c>
      <c r="H88" s="29">
        <f>D88-'[1]связь с ИТОГ ДЕНЬГИ 2024'!R88</f>
        <v>0</v>
      </c>
      <c r="I88" s="16">
        <f>G88-'[1]связь с ИТОГ ДЕНЬГИ 2024'!S88</f>
        <v>0</v>
      </c>
    </row>
    <row r="89" spans="1:9" ht="15.6" hidden="1">
      <c r="A89" s="33" t="s">
        <v>90</v>
      </c>
      <c r="B89" s="47">
        <v>0</v>
      </c>
      <c r="C89" s="47">
        <v>0</v>
      </c>
      <c r="D89" s="47">
        <v>0</v>
      </c>
      <c r="E89" s="47">
        <v>0</v>
      </c>
      <c r="F89" s="47">
        <v>0</v>
      </c>
      <c r="G89" s="47">
        <v>0</v>
      </c>
      <c r="H89" s="29">
        <f>D89-'[1]связь с ИТОГ ДЕНЬГИ 2024'!R89</f>
        <v>0</v>
      </c>
      <c r="I89" s="16">
        <f>G89-'[1]связь с ИТОГ ДЕНЬГИ 2024'!S89</f>
        <v>0</v>
      </c>
    </row>
    <row r="90" spans="1:9" ht="15.6" hidden="1">
      <c r="A90" s="33" t="s">
        <v>91</v>
      </c>
      <c r="B90" s="47">
        <v>0</v>
      </c>
      <c r="C90" s="47">
        <v>0</v>
      </c>
      <c r="D90" s="47">
        <v>0</v>
      </c>
      <c r="E90" s="47">
        <v>0</v>
      </c>
      <c r="F90" s="47">
        <v>0</v>
      </c>
      <c r="G90" s="47">
        <v>0</v>
      </c>
      <c r="H90" s="29">
        <f>D90-'[1]связь с ИТОГ ДЕНЬГИ 2024'!R90</f>
        <v>0</v>
      </c>
      <c r="I90" s="16">
        <f>G90-'[1]связь с ИТОГ ДЕНЬГИ 2024'!S90</f>
        <v>0</v>
      </c>
    </row>
    <row r="91" spans="1:9" ht="15.6" hidden="1">
      <c r="A91" s="33" t="s">
        <v>92</v>
      </c>
      <c r="B91" s="47">
        <v>0</v>
      </c>
      <c r="C91" s="47">
        <v>0</v>
      </c>
      <c r="D91" s="47">
        <v>0</v>
      </c>
      <c r="E91" s="47">
        <v>0</v>
      </c>
      <c r="F91" s="47">
        <v>0</v>
      </c>
      <c r="G91" s="47">
        <v>0</v>
      </c>
      <c r="H91" s="29">
        <f>D91-'[1]связь с ИТОГ ДЕНЬГИ 2024'!R91</f>
        <v>0</v>
      </c>
      <c r="I91" s="16">
        <f>G91-'[1]связь с ИТОГ ДЕНЬГИ 2024'!S91</f>
        <v>0</v>
      </c>
    </row>
    <row r="92" spans="1:9">
      <c r="A92" s="17" t="s">
        <v>93</v>
      </c>
      <c r="B92" s="47">
        <v>10781</v>
      </c>
      <c r="C92" s="47">
        <v>37954</v>
      </c>
      <c r="D92" s="47">
        <v>48735</v>
      </c>
      <c r="E92" s="47">
        <v>71250913.63000001</v>
      </c>
      <c r="F92" s="47">
        <v>250171030.79999998</v>
      </c>
      <c r="G92" s="47">
        <v>321421944.43000007</v>
      </c>
      <c r="H92" s="29">
        <f>D92-'[1]связь с ИТОГ ДЕНЬГИ 2024'!R92</f>
        <v>0.40000000000145519</v>
      </c>
      <c r="I92" s="16">
        <f>G92-'[1]связь с ИТОГ ДЕНЬГИ 2024'!S92</f>
        <v>6.1905384063720703E-3</v>
      </c>
    </row>
    <row r="93" spans="1:9">
      <c r="A93" s="17" t="s">
        <v>94</v>
      </c>
      <c r="B93" s="47">
        <v>163664</v>
      </c>
      <c r="C93" s="47">
        <v>281071</v>
      </c>
      <c r="D93" s="47">
        <v>444735</v>
      </c>
      <c r="E93" s="47">
        <v>204675193.95909092</v>
      </c>
      <c r="F93" s="47">
        <v>465103705.26545453</v>
      </c>
      <c r="G93" s="47">
        <v>669778899.22454548</v>
      </c>
      <c r="H93" s="29">
        <f>D93-'[1]связь с ИТОГ ДЕНЬГИ 2024'!R93</f>
        <v>0.40000000002328306</v>
      </c>
      <c r="I93" s="16">
        <f>G93-'[1]связь с ИТОГ ДЕНЬГИ 2024'!S93</f>
        <v>3.4826874732971191E-2</v>
      </c>
    </row>
    <row r="94" spans="1:9" ht="15.6" hidden="1">
      <c r="A94" s="24"/>
      <c r="D94" s="25">
        <f>'[1]связь с ИТОГ ДЕНЬГИ 2024'!R93</f>
        <v>444734.6</v>
      </c>
      <c r="G94" s="25">
        <f>'[1]связь с ИТОГ ДЕНЬГИ 2024'!S93</f>
        <v>669778899.1897186</v>
      </c>
    </row>
    <row r="95" spans="1:9" hidden="1">
      <c r="D95" s="25">
        <f>D93-D94</f>
        <v>0.40000000002328306</v>
      </c>
      <c r="G95" s="25">
        <f>G93-G94</f>
        <v>3.4826874732971191E-2</v>
      </c>
    </row>
    <row r="96" spans="1:9" hidden="1"/>
    <row r="97" hidden="1"/>
  </sheetData>
  <mergeCells count="1">
    <mergeCell ref="A2:A4"/>
  </mergeCells>
  <pageMargins left="0.70866141732283472" right="0.31496062992125984" top="0.74803149606299213" bottom="0.35433070866141736" header="0.31496062992125984" footer="0.31496062992125984"/>
  <pageSetup paperSize="9" scale="5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97"/>
  <sheetViews>
    <sheetView zoomScale="70" zoomScaleNormal="70" workbookViewId="0">
      <selection activeCell="B42" sqref="B42"/>
    </sheetView>
  </sheetViews>
  <sheetFormatPr defaultColWidth="9.109375" defaultRowHeight="14.4"/>
  <cols>
    <col min="1" max="1" width="60.44140625" style="26" customWidth="1"/>
    <col min="2" max="4" width="15.109375" style="1" customWidth="1"/>
    <col min="5" max="7" width="20" style="1" customWidth="1"/>
    <col min="8" max="11" width="0" style="3" hidden="1" customWidth="1"/>
    <col min="12" max="16384" width="9.109375" style="3"/>
  </cols>
  <sheetData>
    <row r="1" spans="1:9" ht="15.6">
      <c r="A1" s="2" t="s">
        <v>107</v>
      </c>
    </row>
    <row r="2" spans="1:9" ht="23.4" customHeight="1">
      <c r="A2" s="39" t="s">
        <v>3</v>
      </c>
      <c r="B2" s="48" t="s">
        <v>108</v>
      </c>
      <c r="C2" s="49"/>
      <c r="D2" s="49"/>
      <c r="E2" s="48" t="s">
        <v>6</v>
      </c>
      <c r="F2" s="49"/>
      <c r="G2" s="49"/>
    </row>
    <row r="3" spans="1:9" ht="53.25" customHeight="1">
      <c r="A3" s="39"/>
      <c r="B3" s="7" t="s">
        <v>7</v>
      </c>
      <c r="C3" s="7" t="s">
        <v>8</v>
      </c>
      <c r="D3" s="7" t="s">
        <v>9</v>
      </c>
      <c r="E3" s="8" t="s">
        <v>7</v>
      </c>
      <c r="F3" s="8" t="s">
        <v>8</v>
      </c>
      <c r="G3" s="8" t="s">
        <v>9</v>
      </c>
    </row>
    <row r="4" spans="1:9">
      <c r="A4" s="39"/>
      <c r="B4" s="11"/>
      <c r="C4" s="11"/>
      <c r="D4" s="11" t="s">
        <v>10</v>
      </c>
      <c r="E4" s="11"/>
      <c r="F4" s="11"/>
      <c r="G4" s="11" t="s">
        <v>10</v>
      </c>
    </row>
    <row r="5" spans="1:9" ht="15.6" hidden="1">
      <c r="A5" s="12" t="s">
        <v>11</v>
      </c>
      <c r="B5" s="13"/>
      <c r="C5" s="13"/>
      <c r="D5" s="13"/>
      <c r="E5" s="13"/>
      <c r="F5" s="13"/>
      <c r="G5" s="13"/>
    </row>
    <row r="6" spans="1:9" ht="15.6" hidden="1">
      <c r="A6" s="14" t="s">
        <v>12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29">
        <f>D6-'[1]связь с ИТОГ ДЕНЬГИ 2024'!T6</f>
        <v>0</v>
      </c>
      <c r="I6" s="16">
        <f>G6-'[1]связь с ИТОГ ДЕНЬГИ 2024'!U6</f>
        <v>0</v>
      </c>
    </row>
    <row r="7" spans="1:9" ht="15.6" hidden="1">
      <c r="A7" s="14" t="s">
        <v>13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29">
        <f>D7-'[1]связь с ИТОГ ДЕНЬГИ 2024'!T7</f>
        <v>0</v>
      </c>
      <c r="I7" s="16">
        <f>G7-'[1]связь с ИТОГ ДЕНЬГИ 2024'!U7</f>
        <v>0</v>
      </c>
    </row>
    <row r="8" spans="1:9" ht="15.6" hidden="1">
      <c r="A8" s="14" t="s">
        <v>14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29">
        <f>D8-'[1]связь с ИТОГ ДЕНЬГИ 2024'!T8</f>
        <v>0</v>
      </c>
      <c r="I8" s="16">
        <f>G8-'[1]связь с ИТОГ ДЕНЬГИ 2024'!U8</f>
        <v>0</v>
      </c>
    </row>
    <row r="9" spans="1:9" ht="15.6" hidden="1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29">
        <f>D9-'[1]связь с ИТОГ ДЕНЬГИ 2024'!T9</f>
        <v>0</v>
      </c>
      <c r="I9" s="16">
        <f>G9-'[1]связь с ИТОГ ДЕНЬГИ 2024'!U9</f>
        <v>0</v>
      </c>
    </row>
    <row r="10" spans="1:9" ht="15.6" hidden="1">
      <c r="A10" s="14" t="s">
        <v>16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29">
        <f>D10-'[1]связь с ИТОГ ДЕНЬГИ 2024'!T10</f>
        <v>0</v>
      </c>
      <c r="I10" s="16">
        <f>G10-'[1]связь с ИТОГ ДЕНЬГИ 2024'!U10</f>
        <v>0</v>
      </c>
    </row>
    <row r="11" spans="1:9" ht="15.6" hidden="1">
      <c r="A11" s="14" t="s">
        <v>17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29">
        <f>D11-'[1]связь с ИТОГ ДЕНЬГИ 2024'!T11</f>
        <v>0</v>
      </c>
      <c r="I11" s="16">
        <f>G11-'[1]связь с ИТОГ ДЕНЬГИ 2024'!U11</f>
        <v>0</v>
      </c>
    </row>
    <row r="12" spans="1:9" ht="15.6" hidden="1">
      <c r="A12" s="14" t="s">
        <v>18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29">
        <f>D12-'[1]связь с ИТОГ ДЕНЬГИ 2024'!T12</f>
        <v>0</v>
      </c>
      <c r="I12" s="16">
        <f>G12-'[1]связь с ИТОГ ДЕНЬГИ 2024'!U12</f>
        <v>0</v>
      </c>
    </row>
    <row r="13" spans="1:9" ht="15.6" hidden="1">
      <c r="A13" s="14" t="s">
        <v>19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29">
        <f>D13-'[1]связь с ИТОГ ДЕНЬГИ 2024'!T13</f>
        <v>0</v>
      </c>
      <c r="I13" s="16">
        <f>G13-'[1]связь с ИТОГ ДЕНЬГИ 2024'!U13</f>
        <v>0</v>
      </c>
    </row>
    <row r="14" spans="1:9" ht="31.2" hidden="1">
      <c r="A14" s="14" t="s">
        <v>20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29">
        <f>D14-'[1]связь с ИТОГ ДЕНЬГИ 2024'!T14</f>
        <v>0</v>
      </c>
      <c r="I14" s="16">
        <f>G14-'[1]связь с ИТОГ ДЕНЬГИ 2024'!U14</f>
        <v>0</v>
      </c>
    </row>
    <row r="15" spans="1:9" ht="15.6" hidden="1">
      <c r="A15" s="14"/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29">
        <f>D15-'[1]связь с ИТОГ ДЕНЬГИ 2024'!T15</f>
        <v>0</v>
      </c>
      <c r="I15" s="16">
        <f>G15-'[1]связь с ИТОГ ДЕНЬГИ 2024'!U15</f>
        <v>0</v>
      </c>
    </row>
    <row r="16" spans="1:9" ht="15.6" hidden="1">
      <c r="A16" s="14"/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29">
        <f>D16-'[1]связь с ИТОГ ДЕНЬГИ 2024'!T16</f>
        <v>0</v>
      </c>
      <c r="I16" s="16">
        <f>G16-'[1]связь с ИТОГ ДЕНЬГИ 2024'!U16</f>
        <v>0</v>
      </c>
    </row>
    <row r="17" spans="1:9" hidden="1">
      <c r="A17" s="17" t="s">
        <v>21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I17" s="16"/>
    </row>
    <row r="18" spans="1:9" ht="15.6">
      <c r="A18" s="12" t="s">
        <v>22</v>
      </c>
      <c r="B18" s="15"/>
      <c r="C18" s="15"/>
      <c r="D18" s="15"/>
      <c r="E18" s="15"/>
      <c r="F18" s="15"/>
      <c r="G18" s="15"/>
      <c r="I18" s="16"/>
    </row>
    <row r="19" spans="1:9" ht="15.6" hidden="1">
      <c r="A19" s="14" t="s">
        <v>23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29">
        <f>D19-'[1]связь с ИТОГ ДЕНЬГИ 2024'!T19</f>
        <v>0</v>
      </c>
      <c r="I19" s="16">
        <f>G19-'[1]связь с ИТОГ ДЕНЬГИ 2024'!U19</f>
        <v>0</v>
      </c>
    </row>
    <row r="20" spans="1:9" ht="31.2" hidden="1">
      <c r="A20" s="14" t="s">
        <v>24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29">
        <f>D20-'[1]связь с ИТОГ ДЕНЬГИ 2024'!T20</f>
        <v>0</v>
      </c>
      <c r="I20" s="16">
        <f>G20-'[1]связь с ИТОГ ДЕНЬГИ 2024'!U20</f>
        <v>0</v>
      </c>
    </row>
    <row r="21" spans="1:9" ht="15.6" hidden="1">
      <c r="A21" s="18" t="s">
        <v>25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29">
        <f>D21-'[1]связь с ИТОГ ДЕНЬГИ 2024'!T21</f>
        <v>0</v>
      </c>
      <c r="I21" s="16">
        <f>G21-'[1]связь с ИТОГ ДЕНЬГИ 2024'!U21</f>
        <v>0</v>
      </c>
    </row>
    <row r="22" spans="1:9" ht="15.6" hidden="1">
      <c r="A22" s="14" t="s">
        <v>26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29">
        <f>D22-'[1]связь с ИТОГ ДЕНЬГИ 2024'!T22</f>
        <v>0</v>
      </c>
      <c r="I22" s="16">
        <f>G22-'[1]связь с ИТОГ ДЕНЬГИ 2024'!U22</f>
        <v>0</v>
      </c>
    </row>
    <row r="23" spans="1:9" ht="15.6" hidden="1">
      <c r="A23" s="14" t="s">
        <v>27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29">
        <f>D23-'[1]связь с ИТОГ ДЕНЬГИ 2024'!T23</f>
        <v>0</v>
      </c>
      <c r="I23" s="16">
        <f>G23-'[1]связь с ИТОГ ДЕНЬГИ 2024'!U23</f>
        <v>0</v>
      </c>
    </row>
    <row r="24" spans="1:9" ht="15.6" hidden="1">
      <c r="A24" s="14" t="s">
        <v>28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29">
        <f>D24-'[1]связь с ИТОГ ДЕНЬГИ 2024'!T24</f>
        <v>0</v>
      </c>
      <c r="I24" s="16">
        <f>G24-'[1]связь с ИТОГ ДЕНЬГИ 2024'!U24</f>
        <v>0</v>
      </c>
    </row>
    <row r="25" spans="1:9" ht="15.6" hidden="1">
      <c r="A25" s="14" t="s">
        <v>29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29">
        <f>D25-'[1]связь с ИТОГ ДЕНЬГИ 2024'!T25</f>
        <v>0</v>
      </c>
      <c r="I25" s="16">
        <f>G25-'[1]связь с ИТОГ ДЕНЬГИ 2024'!U25</f>
        <v>0</v>
      </c>
    </row>
    <row r="26" spans="1:9" ht="15.6" hidden="1">
      <c r="A26" s="14" t="s">
        <v>30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29">
        <f>D26-'[1]связь с ИТОГ ДЕНЬГИ 2024'!T26</f>
        <v>0</v>
      </c>
      <c r="I26" s="16">
        <f>G26-'[1]связь с ИТОГ ДЕНЬГИ 2024'!U26</f>
        <v>0</v>
      </c>
    </row>
    <row r="27" spans="1:9" ht="15.6" hidden="1">
      <c r="A27" s="14" t="s">
        <v>31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29">
        <f>D27-'[1]связь с ИТОГ ДЕНЬГИ 2024'!T27</f>
        <v>0</v>
      </c>
      <c r="I27" s="16">
        <f>G27-'[1]связь с ИТОГ ДЕНЬГИ 2024'!U27</f>
        <v>0</v>
      </c>
    </row>
    <row r="28" spans="1:9" ht="31.2" hidden="1">
      <c r="A28" s="14" t="s">
        <v>32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29">
        <f>D28-'[1]связь с ИТОГ ДЕНЬГИ 2024'!T28</f>
        <v>0</v>
      </c>
      <c r="I28" s="16">
        <f>G28-'[1]связь с ИТОГ ДЕНЬГИ 2024'!U28</f>
        <v>0</v>
      </c>
    </row>
    <row r="29" spans="1:9" ht="15.6">
      <c r="A29" s="14" t="s">
        <v>33</v>
      </c>
      <c r="B29" s="15">
        <v>48472.210107827988</v>
      </c>
      <c r="C29" s="15">
        <v>59327.789892172004</v>
      </c>
      <c r="D29" s="15">
        <v>107800</v>
      </c>
      <c r="E29" s="15">
        <v>158089584.32766581</v>
      </c>
      <c r="F29" s="15">
        <v>193494491.42649871</v>
      </c>
      <c r="G29" s="15">
        <v>351584075.75416452</v>
      </c>
      <c r="H29" s="29">
        <f>D29-'[1]связь с ИТОГ ДЕНЬГИ 2024'!T29</f>
        <v>0</v>
      </c>
      <c r="I29" s="16">
        <f>G29-'[1]связь с ИТОГ ДЕНЬГИ 2024'!U29</f>
        <v>0</v>
      </c>
    </row>
    <row r="30" spans="1:9" ht="15.6" hidden="1">
      <c r="A30" s="14" t="s">
        <v>34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29">
        <f>D30-'[1]связь с ИТОГ ДЕНЬГИ 2024'!T30</f>
        <v>0</v>
      </c>
      <c r="I30" s="16">
        <f>G30-'[1]связь с ИТОГ ДЕНЬГИ 2024'!U30</f>
        <v>0</v>
      </c>
    </row>
    <row r="31" spans="1:9" ht="15.6" hidden="1">
      <c r="A31" s="14" t="s">
        <v>35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29">
        <f>D31-'[1]связь с ИТОГ ДЕНЬГИ 2024'!T31</f>
        <v>0</v>
      </c>
      <c r="I31" s="16">
        <f>G31-'[1]связь с ИТОГ ДЕНЬГИ 2024'!U31</f>
        <v>0</v>
      </c>
    </row>
    <row r="32" spans="1:9" ht="15.6" hidden="1">
      <c r="A32" s="14" t="s">
        <v>36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29">
        <f>D32-'[1]связь с ИТОГ ДЕНЬГИ 2024'!T32</f>
        <v>0</v>
      </c>
      <c r="I32" s="16">
        <f>G32-'[1]связь с ИТОГ ДЕНЬГИ 2024'!U32</f>
        <v>0</v>
      </c>
    </row>
    <row r="33" spans="1:9" hidden="1">
      <c r="A33" s="19"/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29">
        <f>D33-'[1]связь с ИТОГ ДЕНЬГИ 2024'!T33</f>
        <v>0</v>
      </c>
      <c r="I33" s="16">
        <f>G33-'[1]связь с ИТОГ ДЕНЬГИ 2024'!U33</f>
        <v>0</v>
      </c>
    </row>
    <row r="34" spans="1:9" hidden="1">
      <c r="A34" s="19"/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29">
        <f>D34-'[1]связь с ИТОГ ДЕНЬГИ 2024'!T34</f>
        <v>0</v>
      </c>
      <c r="I34" s="16">
        <f>G34-'[1]связь с ИТОГ ДЕНЬГИ 2024'!U34</f>
        <v>0</v>
      </c>
    </row>
    <row r="35" spans="1:9" hidden="1">
      <c r="A35" s="19"/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29">
        <f>D35-'[1]связь с ИТОГ ДЕНЬГИ 2024'!T35</f>
        <v>0</v>
      </c>
      <c r="I35" s="16">
        <f>G35-'[1]связь с ИТОГ ДЕНЬГИ 2024'!U35</f>
        <v>0</v>
      </c>
    </row>
    <row r="36" spans="1:9">
      <c r="A36" s="17" t="s">
        <v>37</v>
      </c>
      <c r="B36" s="15">
        <v>48472.210107827988</v>
      </c>
      <c r="C36" s="15">
        <v>59327.789892172004</v>
      </c>
      <c r="D36" s="15">
        <v>107800</v>
      </c>
      <c r="E36" s="15">
        <v>158089584.32766581</v>
      </c>
      <c r="F36" s="15">
        <v>193494491.42649871</v>
      </c>
      <c r="G36" s="15">
        <v>351584075.75416452</v>
      </c>
      <c r="I36" s="16"/>
    </row>
    <row r="37" spans="1:9" ht="15.6">
      <c r="A37" s="12" t="s">
        <v>38</v>
      </c>
      <c r="B37" s="15"/>
      <c r="C37" s="15"/>
      <c r="D37" s="15"/>
      <c r="E37" s="15"/>
      <c r="F37" s="15"/>
      <c r="G37" s="15"/>
      <c r="I37" s="16"/>
    </row>
    <row r="38" spans="1:9" ht="15.6">
      <c r="A38" s="12" t="s">
        <v>39</v>
      </c>
      <c r="B38" s="15">
        <v>1123.5982729397765</v>
      </c>
      <c r="C38" s="15">
        <v>3366.4017270602235</v>
      </c>
      <c r="D38" s="15">
        <v>4490</v>
      </c>
      <c r="E38" s="15">
        <v>5089699.2300000004</v>
      </c>
      <c r="F38" s="15">
        <v>15249197.77</v>
      </c>
      <c r="G38" s="15">
        <v>20338897</v>
      </c>
      <c r="H38" s="29">
        <f>D38-'[1]связь с ИТОГ ДЕНЬГИ 2024'!T38</f>
        <v>0</v>
      </c>
      <c r="I38" s="16">
        <f>G38-'[1]связь с ИТОГ ДЕНЬГИ 2024'!U38</f>
        <v>0</v>
      </c>
    </row>
    <row r="39" spans="1:9" ht="15.6">
      <c r="A39" s="12" t="s">
        <v>40</v>
      </c>
      <c r="B39" s="15">
        <v>455.452865064695</v>
      </c>
      <c r="C39" s="15">
        <v>5144.5471349353047</v>
      </c>
      <c r="D39" s="15">
        <v>5600</v>
      </c>
      <c r="E39" s="15">
        <v>1320867.24</v>
      </c>
      <c r="F39" s="15">
        <v>14919795.869999999</v>
      </c>
      <c r="G39" s="15">
        <v>16240663.109999999</v>
      </c>
      <c r="H39" s="29">
        <f>D39-'[1]связь с ИТОГ ДЕНЬГИ 2024'!T39</f>
        <v>0</v>
      </c>
      <c r="I39" s="16">
        <f>G39-'[1]связь с ИТОГ ДЕНЬГИ 2024'!U39</f>
        <v>0</v>
      </c>
    </row>
    <row r="40" spans="1:9" ht="15.6">
      <c r="A40" s="12" t="s">
        <v>41</v>
      </c>
      <c r="B40" s="15">
        <v>1763.1086618045458</v>
      </c>
      <c r="C40" s="15">
        <v>1239.8913379840478</v>
      </c>
      <c r="D40" s="15">
        <v>3002.9999997885934</v>
      </c>
      <c r="E40" s="15">
        <v>9733452.2888329048</v>
      </c>
      <c r="F40" s="15">
        <v>6844968.46</v>
      </c>
      <c r="G40" s="15">
        <v>16578420.748832904</v>
      </c>
      <c r="H40" s="29">
        <f>D40-'[1]связь с ИТОГ ДЕНЬГИ 2024'!T40</f>
        <v>-2.1140658645890653E-7</v>
      </c>
      <c r="I40" s="16">
        <f>G40-'[1]связь с ИТОГ ДЕНЬГИ 2024'!U40</f>
        <v>-1.1670961976051331E-3</v>
      </c>
    </row>
    <row r="41" spans="1:9" ht="15.6">
      <c r="A41" s="12" t="s">
        <v>42</v>
      </c>
      <c r="B41" s="15">
        <v>1978.9515852184543</v>
      </c>
      <c r="C41" s="15">
        <v>1521.0484147815455</v>
      </c>
      <c r="D41" s="15">
        <v>3500</v>
      </c>
      <c r="E41" s="15">
        <v>9150105.1999999993</v>
      </c>
      <c r="F41" s="15">
        <v>7032892.1200000001</v>
      </c>
      <c r="G41" s="15">
        <v>16182997.32</v>
      </c>
      <c r="H41" s="29">
        <f>D41-'[1]связь с ИТОГ ДЕНЬГИ 2024'!T41</f>
        <v>0</v>
      </c>
      <c r="I41" s="16">
        <f>G41-'[1]связь с ИТОГ ДЕНЬГИ 2024'!U41</f>
        <v>0</v>
      </c>
    </row>
    <row r="42" spans="1:9" ht="15.6">
      <c r="A42" s="12" t="s">
        <v>43</v>
      </c>
      <c r="B42" s="15">
        <v>180.16495611170618</v>
      </c>
      <c r="C42" s="15">
        <v>4132.8350438882944</v>
      </c>
      <c r="D42" s="15">
        <v>4313.0000000000009</v>
      </c>
      <c r="E42" s="15">
        <v>580158.97</v>
      </c>
      <c r="F42" s="15">
        <v>13308366.810000001</v>
      </c>
      <c r="G42" s="15">
        <v>13888525.780000001</v>
      </c>
      <c r="H42" s="29">
        <f>D42-'[1]связь с ИТОГ ДЕНЬГИ 2024'!T42</f>
        <v>0</v>
      </c>
      <c r="I42" s="16">
        <f>G42-'[1]связь с ИТОГ ДЕНЬГИ 2024'!U42</f>
        <v>0</v>
      </c>
    </row>
    <row r="43" spans="1:9" ht="15.6">
      <c r="A43" s="12" t="s">
        <v>44</v>
      </c>
      <c r="B43" s="15">
        <v>337.57077536370753</v>
      </c>
      <c r="C43" s="15">
        <v>3273.4292246362925</v>
      </c>
      <c r="D43" s="15">
        <v>3611</v>
      </c>
      <c r="E43" s="15">
        <v>1409260.99</v>
      </c>
      <c r="F43" s="15">
        <v>13665626.43</v>
      </c>
      <c r="G43" s="15">
        <v>15074887.42</v>
      </c>
      <c r="H43" s="29">
        <f>D43-'[1]связь с ИТОГ ДЕНЬГИ 2024'!T43</f>
        <v>0</v>
      </c>
      <c r="I43" s="16">
        <f>G43-'[1]связь с ИТОГ ДЕНЬГИ 2024'!U43</f>
        <v>0</v>
      </c>
    </row>
    <row r="44" spans="1:9" ht="15.6">
      <c r="A44" s="12" t="s">
        <v>45</v>
      </c>
      <c r="B44" s="15">
        <v>231.93425392703503</v>
      </c>
      <c r="C44" s="15">
        <v>940.065746072965</v>
      </c>
      <c r="D44" s="15">
        <v>1172</v>
      </c>
      <c r="E44" s="15">
        <v>1268762.8600000001</v>
      </c>
      <c r="F44" s="15">
        <v>5142493.9800000004</v>
      </c>
      <c r="G44" s="15">
        <v>6411256.8400000008</v>
      </c>
      <c r="H44" s="29">
        <f>D44-'[1]связь с ИТОГ ДЕНЬГИ 2024'!T44</f>
        <v>0</v>
      </c>
      <c r="I44" s="16">
        <f>G44-'[1]связь с ИТОГ ДЕНЬГИ 2024'!U44</f>
        <v>0</v>
      </c>
    </row>
    <row r="45" spans="1:9" ht="15.6">
      <c r="A45" s="12" t="s">
        <v>46</v>
      </c>
      <c r="B45" s="15">
        <v>140.18437600160161</v>
      </c>
      <c r="C45" s="15">
        <v>2278.8156239983982</v>
      </c>
      <c r="D45" s="15">
        <v>2419</v>
      </c>
      <c r="E45" s="15">
        <v>741258.65</v>
      </c>
      <c r="F45" s="15">
        <v>12049786.439999999</v>
      </c>
      <c r="G45" s="15">
        <v>12791045.09</v>
      </c>
      <c r="H45" s="29">
        <f>D45-'[1]связь с ИТОГ ДЕНЬГИ 2024'!T45</f>
        <v>0</v>
      </c>
      <c r="I45" s="16">
        <f>G45-'[1]связь с ИТОГ ДЕНЬГИ 2024'!U45</f>
        <v>0</v>
      </c>
    </row>
    <row r="46" spans="1:9" ht="15.6">
      <c r="A46" s="12" t="s">
        <v>47</v>
      </c>
      <c r="B46" s="15">
        <v>839.07470515962609</v>
      </c>
      <c r="C46" s="15">
        <v>492.92529484037402</v>
      </c>
      <c r="D46" s="15">
        <v>1332</v>
      </c>
      <c r="E46" s="15">
        <v>3404887.81</v>
      </c>
      <c r="F46" s="15">
        <v>2000245.41</v>
      </c>
      <c r="G46" s="15">
        <v>5405133.2199999997</v>
      </c>
      <c r="H46" s="29">
        <f>D46-'[1]связь с ИТОГ ДЕНЬГИ 2024'!T46</f>
        <v>0</v>
      </c>
      <c r="I46" s="16">
        <f>G46-'[1]связь с ИТОГ ДЕНЬГИ 2024'!U46</f>
        <v>0</v>
      </c>
    </row>
    <row r="47" spans="1:9" ht="15.6">
      <c r="A47" s="12" t="s">
        <v>48</v>
      </c>
      <c r="B47" s="15">
        <v>49.215614739146304</v>
      </c>
      <c r="C47" s="15">
        <v>1850.7843852608539</v>
      </c>
      <c r="D47" s="15">
        <v>1900.0000000000002</v>
      </c>
      <c r="E47" s="15">
        <v>207385.32</v>
      </c>
      <c r="F47" s="15">
        <v>7798856.4000000004</v>
      </c>
      <c r="G47" s="15">
        <v>8006241.7200000007</v>
      </c>
      <c r="H47" s="29">
        <f>D47-'[1]связь с ИТОГ ДЕНЬГИ 2024'!T47</f>
        <v>0</v>
      </c>
      <c r="I47" s="16">
        <f>G47-'[1]связь с ИТОГ ДЕНЬГИ 2024'!U47</f>
        <v>0</v>
      </c>
    </row>
    <row r="48" spans="1:9" ht="15.6">
      <c r="A48" s="12" t="s">
        <v>49</v>
      </c>
      <c r="B48" s="15">
        <v>2667.1604747764854</v>
      </c>
      <c r="C48" s="15">
        <v>2198.839525223515</v>
      </c>
      <c r="D48" s="15">
        <v>4866</v>
      </c>
      <c r="E48" s="15">
        <v>10340860.5</v>
      </c>
      <c r="F48" s="15">
        <v>8525131.1300000008</v>
      </c>
      <c r="G48" s="15">
        <v>18865991.630000003</v>
      </c>
      <c r="H48" s="29">
        <f>D48-'[1]связь с ИТОГ ДЕНЬГИ 2024'!T48</f>
        <v>0</v>
      </c>
      <c r="I48" s="16">
        <f>G48-'[1]связь с ИТОГ ДЕНЬГИ 2024'!U48</f>
        <v>0</v>
      </c>
    </row>
    <row r="49" spans="1:9" ht="15.6">
      <c r="A49" s="12" t="s">
        <v>50</v>
      </c>
      <c r="B49" s="15">
        <v>2669.6910451417402</v>
      </c>
      <c r="C49" s="15">
        <v>11870.308954858259</v>
      </c>
      <c r="D49" s="15">
        <v>14540</v>
      </c>
      <c r="E49" s="15">
        <v>12880109.638832904</v>
      </c>
      <c r="F49" s="15">
        <v>57269128.974164523</v>
      </c>
      <c r="G49" s="15">
        <v>70149238.612997428</v>
      </c>
      <c r="H49" s="29">
        <f>D49-'[1]связь с ИТОГ ДЕНЬГИ 2024'!T49</f>
        <v>0</v>
      </c>
      <c r="I49" s="16">
        <f>G49-'[1]связь с ИТОГ ДЕНЬГИ 2024'!U49</f>
        <v>0</v>
      </c>
    </row>
    <row r="50" spans="1:9" ht="15.6">
      <c r="A50" s="12" t="s">
        <v>51</v>
      </c>
      <c r="B50" s="15">
        <v>1336.153630759381</v>
      </c>
      <c r="C50" s="15">
        <v>2665.846369240619</v>
      </c>
      <c r="D50" s="15">
        <v>4002</v>
      </c>
      <c r="E50" s="15">
        <v>3590503.5788329043</v>
      </c>
      <c r="F50" s="15">
        <v>7163645.488832904</v>
      </c>
      <c r="G50" s="15">
        <v>10754149.067665808</v>
      </c>
      <c r="H50" s="29">
        <f>D50-'[1]связь с ИТОГ ДЕНЬГИ 2024'!T50</f>
        <v>0</v>
      </c>
      <c r="I50" s="16">
        <f>G50-'[1]связь с ИТОГ ДЕНЬГИ 2024'!U50</f>
        <v>0</v>
      </c>
    </row>
    <row r="51" spans="1:9" ht="15.6">
      <c r="A51" s="12" t="s">
        <v>52</v>
      </c>
      <c r="B51" s="15">
        <v>1828.6869306992985</v>
      </c>
      <c r="C51" s="15">
        <v>15915.313069633557</v>
      </c>
      <c r="D51" s="15">
        <v>17744.000000332857</v>
      </c>
      <c r="E51" s="15">
        <v>6411925.54</v>
      </c>
      <c r="F51" s="15">
        <v>55803867.04533162</v>
      </c>
      <c r="G51" s="15">
        <v>62215792.585331619</v>
      </c>
      <c r="H51" s="29">
        <f>D51-'[1]связь с ИТОГ ДЕНЬГИ 2024'!T51</f>
        <v>3.3285687095485628E-7</v>
      </c>
      <c r="I51" s="16">
        <f>G51-'[1]связь с ИТОГ ДЕНЬГИ 2024'!U51</f>
        <v>1.1670961976051331E-3</v>
      </c>
    </row>
    <row r="52" spans="1:9" ht="15.6">
      <c r="A52" s="12" t="s">
        <v>53</v>
      </c>
      <c r="B52" s="15">
        <v>1542.1878806368125</v>
      </c>
      <c r="C52" s="15">
        <v>2715.8121193631873</v>
      </c>
      <c r="D52" s="15">
        <v>4258</v>
      </c>
      <c r="E52" s="15">
        <v>6462844.5999999996</v>
      </c>
      <c r="F52" s="15">
        <v>11381150.060000001</v>
      </c>
      <c r="G52" s="15">
        <v>17843994.66</v>
      </c>
      <c r="H52" s="29">
        <f>D52-'[1]связь с ИТОГ ДЕНЬГИ 2024'!T52</f>
        <v>0</v>
      </c>
      <c r="I52" s="16">
        <f>G52-'[1]связь с ИТОГ ДЕНЬГИ 2024'!U52</f>
        <v>0</v>
      </c>
    </row>
    <row r="53" spans="1:9" ht="15.6">
      <c r="A53" s="12" t="s">
        <v>54</v>
      </c>
      <c r="B53" s="15">
        <v>228.26552659104698</v>
      </c>
      <c r="C53" s="15">
        <v>2303.7344734089529</v>
      </c>
      <c r="D53" s="15">
        <v>2532</v>
      </c>
      <c r="E53" s="15">
        <v>1027003.59</v>
      </c>
      <c r="F53" s="15">
        <v>10364874.67</v>
      </c>
      <c r="G53" s="15">
        <v>11391878.26</v>
      </c>
      <c r="H53" s="29">
        <f>D53-'[1]связь с ИТОГ ДЕНЬГИ 2024'!T53</f>
        <v>0</v>
      </c>
      <c r="I53" s="16">
        <f>G53-'[1]связь с ИТОГ ДЕНЬГИ 2024'!U53</f>
        <v>0</v>
      </c>
    </row>
    <row r="54" spans="1:9" ht="15.6">
      <c r="A54" s="12" t="s">
        <v>55</v>
      </c>
      <c r="B54" s="15">
        <v>1532.9595182207242</v>
      </c>
      <c r="C54" s="15">
        <v>667.04048177927598</v>
      </c>
      <c r="D54" s="15">
        <v>2200</v>
      </c>
      <c r="E54" s="15">
        <v>5639166.3799999999</v>
      </c>
      <c r="F54" s="15">
        <v>2453784.4700000002</v>
      </c>
      <c r="G54" s="15">
        <v>8092950.8499999996</v>
      </c>
      <c r="H54" s="29">
        <f>D54-'[1]связь с ИТОГ ДЕНЬГИ 2024'!T54</f>
        <v>0</v>
      </c>
      <c r="I54" s="16">
        <f>G54-'[1]связь с ИТОГ ДЕНЬГИ 2024'!U54</f>
        <v>0</v>
      </c>
    </row>
    <row r="55" spans="1:9" ht="15.6" hidden="1">
      <c r="A55" s="12" t="s">
        <v>56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29">
        <f>D55-'[1]связь с ИТОГ ДЕНЬГИ 2024'!T55</f>
        <v>0</v>
      </c>
      <c r="I55" s="16">
        <f>G55-'[1]связь с ИТОГ ДЕНЬГИ 2024'!U55</f>
        <v>0</v>
      </c>
    </row>
    <row r="56" spans="1:9" ht="15.6">
      <c r="A56" s="12" t="s">
        <v>57</v>
      </c>
      <c r="B56" s="15">
        <v>340.09131135686584</v>
      </c>
      <c r="C56" s="15">
        <v>3119.9086886431342</v>
      </c>
      <c r="D56" s="15">
        <v>3460</v>
      </c>
      <c r="E56" s="15">
        <v>1401975.08</v>
      </c>
      <c r="F56" s="15">
        <v>12861352.487665808</v>
      </c>
      <c r="G56" s="15">
        <v>14263327.567665808</v>
      </c>
      <c r="H56" s="29">
        <f>D56-'[1]связь с ИТОГ ДЕНЬГИ 2024'!T56</f>
        <v>0</v>
      </c>
      <c r="I56" s="16">
        <f>G56-'[1]связь с ИТОГ ДЕНЬГИ 2024'!U56</f>
        <v>0</v>
      </c>
    </row>
    <row r="57" spans="1:9" ht="15.6">
      <c r="A57" s="12" t="s">
        <v>58</v>
      </c>
      <c r="B57" s="15">
        <v>2274.1876637616438</v>
      </c>
      <c r="C57" s="15">
        <v>1625.8123362383562</v>
      </c>
      <c r="D57" s="15">
        <v>3900</v>
      </c>
      <c r="E57" s="15">
        <v>9257802.7300000004</v>
      </c>
      <c r="F57" s="15">
        <v>6618385.1600000001</v>
      </c>
      <c r="G57" s="15">
        <v>15876187.890000001</v>
      </c>
      <c r="H57" s="29">
        <f>D57-'[1]связь с ИТОГ ДЕНЬГИ 2024'!T57</f>
        <v>0</v>
      </c>
      <c r="I57" s="16">
        <f>G57-'[1]связь с ИТОГ ДЕНЬГИ 2024'!U57</f>
        <v>0</v>
      </c>
    </row>
    <row r="58" spans="1:9" ht="15.6">
      <c r="A58" s="12" t="s">
        <v>59</v>
      </c>
      <c r="B58" s="15">
        <v>856.00612060678338</v>
      </c>
      <c r="C58" s="15">
        <v>743.9938793932165</v>
      </c>
      <c r="D58" s="15">
        <v>1600</v>
      </c>
      <c r="E58" s="15">
        <v>3475963.36</v>
      </c>
      <c r="F58" s="15">
        <v>3021117.96</v>
      </c>
      <c r="G58" s="15">
        <v>6497081.3200000003</v>
      </c>
      <c r="H58" s="29">
        <f>D58-'[1]связь с ИТОГ ДЕНЬГИ 2024'!T58</f>
        <v>0</v>
      </c>
      <c r="I58" s="16">
        <f>G58-'[1]связь с ИТОГ ДЕНЬГИ 2024'!U58</f>
        <v>0</v>
      </c>
    </row>
    <row r="59" spans="1:9" ht="15.6">
      <c r="A59" s="12" t="s">
        <v>60</v>
      </c>
      <c r="B59" s="15">
        <v>1726.2238378701531</v>
      </c>
      <c r="C59" s="15">
        <v>412.77616212984668</v>
      </c>
      <c r="D59" s="15">
        <v>2139</v>
      </c>
      <c r="E59" s="15">
        <v>7523020.0499999998</v>
      </c>
      <c r="F59" s="15">
        <v>1798911.17</v>
      </c>
      <c r="G59" s="15">
        <v>9321931.2199999988</v>
      </c>
      <c r="H59" s="29">
        <f>D59-'[1]связь с ИТОГ ДЕНЬГИ 2024'!T59</f>
        <v>0</v>
      </c>
      <c r="I59" s="16">
        <f>G59-'[1]связь с ИТОГ ДЕНЬГИ 2024'!U59</f>
        <v>0</v>
      </c>
    </row>
    <row r="60" spans="1:9" ht="15.6">
      <c r="A60" s="12" t="s">
        <v>61</v>
      </c>
      <c r="B60" s="15">
        <v>530.21495905260838</v>
      </c>
      <c r="C60" s="15">
        <v>969.78504094739151</v>
      </c>
      <c r="D60" s="15">
        <v>1500</v>
      </c>
      <c r="E60" s="15">
        <v>3474964.47</v>
      </c>
      <c r="F60" s="15">
        <v>6355853.4199999999</v>
      </c>
      <c r="G60" s="15">
        <v>9830817.8900000006</v>
      </c>
      <c r="H60" s="29">
        <f>D60-'[1]связь с ИТОГ ДЕНЬГИ 2024'!T60</f>
        <v>0</v>
      </c>
      <c r="I60" s="16">
        <f>G60-'[1]связь с ИТОГ ДЕНЬГИ 2024'!U60</f>
        <v>0</v>
      </c>
    </row>
    <row r="61" spans="1:9" ht="15.6">
      <c r="A61" s="12" t="s">
        <v>62</v>
      </c>
      <c r="B61" s="15">
        <v>1285.553234246144</v>
      </c>
      <c r="C61" s="15">
        <v>1214.4467657538562</v>
      </c>
      <c r="D61" s="15">
        <v>2500</v>
      </c>
      <c r="E61" s="15">
        <v>4969252.26</v>
      </c>
      <c r="F61" s="15">
        <v>4694393.18</v>
      </c>
      <c r="G61" s="15">
        <v>9663645.4399999995</v>
      </c>
      <c r="H61" s="29">
        <f>D61-'[1]связь с ИТОГ ДЕНЬГИ 2024'!T61</f>
        <v>0</v>
      </c>
      <c r="I61" s="16">
        <f>G61-'[1]связь с ИТОГ ДЕНЬГИ 2024'!U61</f>
        <v>0</v>
      </c>
    </row>
    <row r="62" spans="1:9">
      <c r="A62" s="17" t="s">
        <v>63</v>
      </c>
      <c r="B62" s="15">
        <v>25916.63820004998</v>
      </c>
      <c r="C62" s="15">
        <v>70664.361800071478</v>
      </c>
      <c r="D62" s="15">
        <v>96581.00000012145</v>
      </c>
      <c r="E62" s="15">
        <v>109361230.33649871</v>
      </c>
      <c r="F62" s="15">
        <v>286323824.90599489</v>
      </c>
      <c r="G62" s="15">
        <v>395685055.24249357</v>
      </c>
      <c r="I62" s="16"/>
    </row>
    <row r="63" spans="1:9" ht="15.6" hidden="1">
      <c r="A63" s="12" t="s">
        <v>64</v>
      </c>
      <c r="B63" s="15"/>
      <c r="C63" s="15"/>
      <c r="D63" s="15"/>
      <c r="E63" s="15"/>
      <c r="F63" s="15"/>
      <c r="G63" s="15"/>
      <c r="I63" s="16"/>
    </row>
    <row r="64" spans="1:9" ht="15.6" hidden="1">
      <c r="A64" s="20" t="s">
        <v>65</v>
      </c>
      <c r="B64" s="15">
        <v>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29">
        <f>D64-'[1]связь с ИТОГ ДЕНЬГИ 2024'!T64</f>
        <v>0</v>
      </c>
      <c r="I64" s="16">
        <f>G64-'[1]связь с ИТОГ ДЕНЬГИ 2024'!U64</f>
        <v>0</v>
      </c>
    </row>
    <row r="65" spans="1:9" ht="15.6" hidden="1">
      <c r="A65" s="21" t="s">
        <v>66</v>
      </c>
      <c r="B65" s="15">
        <v>0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29">
        <f>D65-'[1]связь с ИТОГ ДЕНЬГИ 2024'!T65</f>
        <v>0</v>
      </c>
      <c r="I65" s="16">
        <f>G65-'[1]связь с ИТОГ ДЕНЬГИ 2024'!U65</f>
        <v>0</v>
      </c>
    </row>
    <row r="66" spans="1:9" ht="15.6" hidden="1">
      <c r="A66" s="21" t="s">
        <v>67</v>
      </c>
      <c r="B66" s="15">
        <v>0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29">
        <f>D66-'[1]связь с ИТОГ ДЕНЬГИ 2024'!T66</f>
        <v>0</v>
      </c>
      <c r="I66" s="16">
        <f>G66-'[1]связь с ИТОГ ДЕНЬГИ 2024'!U66</f>
        <v>0</v>
      </c>
    </row>
    <row r="67" spans="1:9" ht="15.6" hidden="1">
      <c r="A67" s="21" t="s">
        <v>68</v>
      </c>
      <c r="B67" s="15">
        <v>0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29">
        <f>D67-'[1]связь с ИТОГ ДЕНЬГИ 2024'!T67</f>
        <v>0</v>
      </c>
      <c r="I67" s="16">
        <f>G67-'[1]связь с ИТОГ ДЕНЬГИ 2024'!U67</f>
        <v>0</v>
      </c>
    </row>
    <row r="68" spans="1:9" ht="15.6" hidden="1">
      <c r="A68" s="21" t="s">
        <v>69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29">
        <f>D68-'[1]связь с ИТОГ ДЕНЬГИ 2024'!T68</f>
        <v>0</v>
      </c>
      <c r="I68" s="16">
        <f>G68-'[1]связь с ИТОГ ДЕНЬГИ 2024'!U68</f>
        <v>0</v>
      </c>
    </row>
    <row r="69" spans="1:9" ht="15.6" hidden="1">
      <c r="A69" s="14" t="s">
        <v>70</v>
      </c>
      <c r="B69" s="15">
        <v>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29">
        <f>D69-'[1]связь с ИТОГ ДЕНЬГИ 2024'!T69</f>
        <v>0</v>
      </c>
      <c r="I69" s="16">
        <f>G69-'[1]связь с ИТОГ ДЕНЬГИ 2024'!U69</f>
        <v>0</v>
      </c>
    </row>
    <row r="70" spans="1:9" ht="15.6" hidden="1">
      <c r="A70" s="14" t="s">
        <v>71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29">
        <f>D70-'[1]связь с ИТОГ ДЕНЬГИ 2024'!T70</f>
        <v>0</v>
      </c>
      <c r="I70" s="16">
        <f>G70-'[1]связь с ИТОГ ДЕНЬГИ 2024'!U70</f>
        <v>0</v>
      </c>
    </row>
    <row r="71" spans="1:9" ht="15.6" hidden="1">
      <c r="A71" s="14" t="s">
        <v>72</v>
      </c>
      <c r="B71" s="15">
        <v>0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29">
        <f>D71-'[1]связь с ИТОГ ДЕНЬГИ 2024'!T71</f>
        <v>0</v>
      </c>
      <c r="I71" s="16">
        <f>G71-'[1]связь с ИТОГ ДЕНЬГИ 2024'!U71</f>
        <v>0</v>
      </c>
    </row>
    <row r="72" spans="1:9" ht="15.6" hidden="1">
      <c r="A72" s="21" t="s">
        <v>73</v>
      </c>
      <c r="B72" s="15">
        <v>0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29">
        <f>D72-'[1]связь с ИТОГ ДЕНЬГИ 2024'!T72</f>
        <v>0</v>
      </c>
      <c r="I72" s="16">
        <f>G72-'[1]связь с ИТОГ ДЕНЬГИ 2024'!U72</f>
        <v>0</v>
      </c>
    </row>
    <row r="73" spans="1:9" ht="15.6" hidden="1">
      <c r="A73" s="14" t="s">
        <v>74</v>
      </c>
      <c r="B73" s="15">
        <v>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29">
        <f>D73-'[1]связь с ИТОГ ДЕНЬГИ 2024'!T73</f>
        <v>0</v>
      </c>
      <c r="I73" s="16">
        <f>G73-'[1]связь с ИТОГ ДЕНЬГИ 2024'!U73</f>
        <v>0</v>
      </c>
    </row>
    <row r="74" spans="1:9" ht="15.6" hidden="1">
      <c r="A74" s="14" t="s">
        <v>75</v>
      </c>
      <c r="B74" s="15">
        <v>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29">
        <f>D74-'[1]связь с ИТОГ ДЕНЬГИ 2024'!T74</f>
        <v>0</v>
      </c>
      <c r="I74" s="16">
        <f>G74-'[1]связь с ИТОГ ДЕНЬГИ 2024'!U74</f>
        <v>0</v>
      </c>
    </row>
    <row r="75" spans="1:9" ht="15.6" hidden="1">
      <c r="A75" s="14" t="s">
        <v>76</v>
      </c>
      <c r="B75" s="15">
        <v>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29">
        <f>D75-'[1]связь с ИТОГ ДЕНЬГИ 2024'!T75</f>
        <v>0</v>
      </c>
      <c r="I75" s="16">
        <f>G75-'[1]связь с ИТОГ ДЕНЬГИ 2024'!U75</f>
        <v>0</v>
      </c>
    </row>
    <row r="76" spans="1:9" ht="15.6" hidden="1">
      <c r="A76" s="14" t="s">
        <v>77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29">
        <f>D76-'[1]связь с ИТОГ ДЕНЬГИ 2024'!T76</f>
        <v>0</v>
      </c>
      <c r="I76" s="16">
        <f>G76-'[1]связь с ИТОГ ДЕНЬГИ 2024'!U76</f>
        <v>0</v>
      </c>
    </row>
    <row r="77" spans="1:9" ht="15.6" hidden="1">
      <c r="A77" s="14" t="s">
        <v>78</v>
      </c>
      <c r="B77" s="15">
        <v>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29">
        <f>D77-'[1]связь с ИТОГ ДЕНЬГИ 2024'!T77</f>
        <v>0</v>
      </c>
      <c r="I77" s="16">
        <f>G77-'[1]связь с ИТОГ ДЕНЬГИ 2024'!U77</f>
        <v>0</v>
      </c>
    </row>
    <row r="78" spans="1:9" ht="15.6" hidden="1">
      <c r="A78" s="14" t="s">
        <v>79</v>
      </c>
      <c r="B78" s="15"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29">
        <f>D78-'[1]связь с ИТОГ ДЕНЬГИ 2024'!T78</f>
        <v>0</v>
      </c>
      <c r="I78" s="16">
        <f>G78-'[1]связь с ИТОГ ДЕНЬГИ 2024'!U78</f>
        <v>0</v>
      </c>
    </row>
    <row r="79" spans="1:9" ht="15.6" hidden="1">
      <c r="A79" s="14" t="s">
        <v>80</v>
      </c>
      <c r="B79" s="15">
        <v>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29">
        <f>D79-'[1]связь с ИТОГ ДЕНЬГИ 2024'!T79</f>
        <v>0</v>
      </c>
      <c r="I79" s="16">
        <f>G79-'[1]связь с ИТОГ ДЕНЬГИ 2024'!U79</f>
        <v>0</v>
      </c>
    </row>
    <row r="80" spans="1:9" ht="15.6" hidden="1">
      <c r="A80" s="22" t="s">
        <v>81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29">
        <f>D80-'[1]связь с ИТОГ ДЕНЬГИ 2024'!T80</f>
        <v>0</v>
      </c>
      <c r="I80" s="16">
        <f>G80-'[1]связь с ИТОГ ДЕНЬГИ 2024'!U80</f>
        <v>0</v>
      </c>
    </row>
    <row r="81" spans="1:9" ht="15.6" hidden="1">
      <c r="A81" s="22" t="s">
        <v>82</v>
      </c>
      <c r="B81" s="15">
        <v>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29">
        <f>D81-'[1]связь с ИТОГ ДЕНЬГИ 2024'!T81</f>
        <v>0</v>
      </c>
      <c r="I81" s="16">
        <f>G81-'[1]связь с ИТОГ ДЕНЬГИ 2024'!U81</f>
        <v>0</v>
      </c>
    </row>
    <row r="82" spans="1:9" ht="15.6" hidden="1">
      <c r="A82" s="22" t="s">
        <v>83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29">
        <f>D82-'[1]связь с ИТОГ ДЕНЬГИ 2024'!T82</f>
        <v>0</v>
      </c>
      <c r="I82" s="16">
        <f>G82-'[1]связь с ИТОГ ДЕНЬГИ 2024'!U82</f>
        <v>0</v>
      </c>
    </row>
    <row r="83" spans="1:9" ht="15.6" hidden="1">
      <c r="A83" s="23" t="s">
        <v>84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29">
        <f>D83-'[1]связь с ИТОГ ДЕНЬГИ 2024'!T83</f>
        <v>0</v>
      </c>
      <c r="I83" s="16">
        <f>G83-'[1]связь с ИТОГ ДЕНЬГИ 2024'!U83</f>
        <v>0</v>
      </c>
    </row>
    <row r="84" spans="1:9" ht="15.6" hidden="1">
      <c r="A84" s="23" t="s">
        <v>85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29">
        <f>D84-'[1]связь с ИТОГ ДЕНЬГИ 2024'!T84</f>
        <v>0</v>
      </c>
      <c r="I84" s="16">
        <f>G84-'[1]связь с ИТОГ ДЕНЬГИ 2024'!U84</f>
        <v>0</v>
      </c>
    </row>
    <row r="85" spans="1:9" ht="15.6" hidden="1">
      <c r="A85" s="23" t="s">
        <v>86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29">
        <f>D85-'[1]связь с ИТОГ ДЕНЬГИ 2024'!T85</f>
        <v>0</v>
      </c>
      <c r="I85" s="16">
        <f>G85-'[1]связь с ИТОГ ДЕНЬГИ 2024'!U85</f>
        <v>0</v>
      </c>
    </row>
    <row r="86" spans="1:9" ht="15.6" hidden="1">
      <c r="A86" s="23" t="s">
        <v>87</v>
      </c>
      <c r="B86" s="15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29">
        <f>D86-'[1]связь с ИТОГ ДЕНЬГИ 2024'!T86</f>
        <v>0</v>
      </c>
      <c r="I86" s="16">
        <f>G86-'[1]связь с ИТОГ ДЕНЬГИ 2024'!U86</f>
        <v>0</v>
      </c>
    </row>
    <row r="87" spans="1:9" ht="15.6" hidden="1">
      <c r="A87" s="23" t="s">
        <v>88</v>
      </c>
      <c r="B87" s="15">
        <v>0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29">
        <f>D87-'[1]связь с ИТОГ ДЕНЬГИ 2024'!T87</f>
        <v>0</v>
      </c>
      <c r="I87" s="16">
        <f>G87-'[1]связь с ИТОГ ДЕНЬГИ 2024'!U87</f>
        <v>0</v>
      </c>
    </row>
    <row r="88" spans="1:9" ht="15.6" hidden="1">
      <c r="A88" s="23" t="s">
        <v>89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29">
        <f>D88-'[1]связь с ИТОГ ДЕНЬГИ 2024'!T88</f>
        <v>0</v>
      </c>
      <c r="I88" s="16">
        <f>G88-'[1]связь с ИТОГ ДЕНЬГИ 2024'!U88</f>
        <v>0</v>
      </c>
    </row>
    <row r="89" spans="1:9" ht="15.6" hidden="1">
      <c r="A89" s="23" t="s">
        <v>90</v>
      </c>
      <c r="B89" s="15">
        <v>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29">
        <f>D89-'[1]связь с ИТОГ ДЕНЬГИ 2024'!T89</f>
        <v>0</v>
      </c>
      <c r="I89" s="16">
        <f>G89-'[1]связь с ИТОГ ДЕНЬГИ 2024'!U89</f>
        <v>0</v>
      </c>
    </row>
    <row r="90" spans="1:9" ht="15.6" hidden="1">
      <c r="A90" s="23" t="s">
        <v>91</v>
      </c>
      <c r="B90" s="15">
        <v>0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29">
        <f>D90-'[1]связь с ИТОГ ДЕНЬГИ 2024'!T90</f>
        <v>0</v>
      </c>
      <c r="I90" s="16">
        <f>G90-'[1]связь с ИТОГ ДЕНЬГИ 2024'!U90</f>
        <v>0</v>
      </c>
    </row>
    <row r="91" spans="1:9" ht="15.6" hidden="1">
      <c r="A91" s="23" t="s">
        <v>92</v>
      </c>
      <c r="B91" s="15">
        <v>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29">
        <f>D91-'[1]связь с ИТОГ ДЕНЬГИ 2024'!T91</f>
        <v>0</v>
      </c>
      <c r="I91" s="16">
        <f>G91-'[1]связь с ИТОГ ДЕНЬГИ 2024'!U91</f>
        <v>0</v>
      </c>
    </row>
    <row r="92" spans="1:9" hidden="1">
      <c r="A92" s="17" t="s">
        <v>93</v>
      </c>
      <c r="B92" s="15">
        <v>0</v>
      </c>
      <c r="C92" s="15">
        <v>0</v>
      </c>
      <c r="D92" s="15">
        <v>0</v>
      </c>
      <c r="E92" s="15">
        <v>0</v>
      </c>
      <c r="F92" s="15">
        <v>0</v>
      </c>
      <c r="G92" s="15">
        <v>0</v>
      </c>
      <c r="I92" s="16"/>
    </row>
    <row r="93" spans="1:9">
      <c r="A93" s="17" t="s">
        <v>94</v>
      </c>
      <c r="B93" s="15">
        <v>74388.848307877968</v>
      </c>
      <c r="C93" s="15">
        <v>129992.15169224348</v>
      </c>
      <c r="D93" s="15">
        <v>204381.00000012145</v>
      </c>
      <c r="E93" s="15">
        <v>267450814.66416451</v>
      </c>
      <c r="F93" s="15">
        <v>479818316.3324936</v>
      </c>
      <c r="G93" s="15">
        <v>747269130.99665809</v>
      </c>
      <c r="I93" s="16"/>
    </row>
    <row r="94" spans="1:9" ht="15.6" hidden="1">
      <c r="A94" s="24"/>
      <c r="D94" s="25">
        <f>'[1]связь с ИТОГ ДЕНЬГИ 2024'!T93</f>
        <v>204381</v>
      </c>
      <c r="G94" s="25">
        <f>'[1]связь с ИТОГ ДЕНЬГИ 2024'!U93</f>
        <v>747269130.99665809</v>
      </c>
    </row>
    <row r="95" spans="1:9" hidden="1">
      <c r="D95" s="27">
        <f>D94-D93</f>
        <v>-1.2145028449594975E-7</v>
      </c>
      <c r="G95" s="27">
        <f>G94-G93</f>
        <v>0</v>
      </c>
    </row>
    <row r="96" spans="1:9" hidden="1"/>
    <row r="97" hidden="1"/>
  </sheetData>
  <mergeCells count="1">
    <mergeCell ref="A2:A4"/>
  </mergeCells>
  <pageMargins left="0.31496062992125984" right="0.31496062992125984" top="0.74803149606299213" bottom="0.35433070866141736" header="0.31496062992125984" footer="0.31496062992125984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99"/>
  <sheetViews>
    <sheetView zoomScale="70" zoomScaleNormal="70" workbookViewId="0">
      <selection activeCell="S7" sqref="S7"/>
    </sheetView>
  </sheetViews>
  <sheetFormatPr defaultColWidth="9.109375" defaultRowHeight="14.4"/>
  <cols>
    <col min="1" max="1" width="66.88671875" style="26" customWidth="1"/>
    <col min="2" max="4" width="20.88671875" style="1" customWidth="1"/>
    <col min="5" max="5" width="9.109375" style="3"/>
    <col min="6" max="6" width="11.44140625" style="3" hidden="1" customWidth="1"/>
    <col min="7" max="9" width="0" style="3" hidden="1" customWidth="1"/>
    <col min="10" max="16384" width="9.109375" style="3"/>
  </cols>
  <sheetData>
    <row r="1" spans="1:9">
      <c r="A1" s="46" t="s">
        <v>105</v>
      </c>
      <c r="B1" s="46"/>
      <c r="C1" s="46"/>
      <c r="D1" s="46"/>
      <c r="E1" s="46"/>
      <c r="F1" s="46"/>
      <c r="G1" s="46"/>
      <c r="H1" s="46"/>
      <c r="I1" s="46"/>
    </row>
    <row r="2" spans="1:9" ht="18.75" customHeight="1">
      <c r="A2" s="39" t="s">
        <v>3</v>
      </c>
      <c r="B2" s="50" t="s">
        <v>6</v>
      </c>
      <c r="C2" s="50"/>
      <c r="D2" s="50"/>
    </row>
    <row r="3" spans="1:9" ht="59.25" customHeight="1">
      <c r="A3" s="39"/>
      <c r="B3" s="10" t="s">
        <v>7</v>
      </c>
      <c r="C3" s="10" t="s">
        <v>8</v>
      </c>
      <c r="D3" s="10" t="s">
        <v>9</v>
      </c>
    </row>
    <row r="4" spans="1:9">
      <c r="A4" s="39"/>
      <c r="B4" s="11"/>
      <c r="C4" s="11"/>
      <c r="D4" s="11" t="s">
        <v>10</v>
      </c>
    </row>
    <row r="5" spans="1:9" ht="15.6">
      <c r="A5" s="12" t="s">
        <v>11</v>
      </c>
      <c r="B5" s="13"/>
      <c r="C5" s="13"/>
      <c r="D5" s="13"/>
    </row>
    <row r="6" spans="1:9" ht="15.6">
      <c r="A6" s="14" t="s">
        <v>12</v>
      </c>
      <c r="B6" s="15">
        <v>770005079.59131837</v>
      </c>
      <c r="C6" s="15">
        <v>1231190707.0786815</v>
      </c>
      <c r="D6" s="15">
        <v>2001195786.6699998</v>
      </c>
      <c r="F6" s="29">
        <f>D6-'[1]связь с ИТОГ ДЕНЬГИ 2024'!V6</f>
        <v>0.42181849479675293</v>
      </c>
    </row>
    <row r="7" spans="1:9" ht="15.6">
      <c r="A7" s="14" t="s">
        <v>13</v>
      </c>
      <c r="B7" s="15">
        <v>416152976.39704293</v>
      </c>
      <c r="C7" s="15">
        <v>668631908.10295713</v>
      </c>
      <c r="D7" s="15">
        <v>1084784884.5</v>
      </c>
      <c r="F7" s="29">
        <f>D7-'[1]связь с ИТОГ ДЕНЬГИ 2024'!V7</f>
        <v>-0.29544234275817871</v>
      </c>
    </row>
    <row r="8" spans="1:9" ht="15.6">
      <c r="A8" s="14" t="s">
        <v>14</v>
      </c>
      <c r="B8" s="15">
        <v>531769243.29000008</v>
      </c>
      <c r="C8" s="15">
        <v>945264109.31000006</v>
      </c>
      <c r="D8" s="15">
        <v>1477033352.6000001</v>
      </c>
      <c r="F8" s="29">
        <f>D8-'[1]связь с ИТОГ ДЕНЬГИ 2024'!V8</f>
        <v>8.2914829254150391E-3</v>
      </c>
    </row>
    <row r="9" spans="1:9" ht="15.6">
      <c r="A9" s="14" t="s">
        <v>15</v>
      </c>
      <c r="B9" s="15">
        <v>80872688.810000002</v>
      </c>
      <c r="C9" s="15">
        <v>97922387.109999999</v>
      </c>
      <c r="D9" s="15">
        <v>178795075.92000002</v>
      </c>
      <c r="F9" s="29">
        <f>D9-'[1]связь с ИТОГ ДЕНЬГИ 2024'!V9</f>
        <v>0</v>
      </c>
    </row>
    <row r="10" spans="1:9" ht="15.6">
      <c r="A10" s="14" t="s">
        <v>16</v>
      </c>
      <c r="B10" s="15">
        <v>15992306</v>
      </c>
      <c r="C10" s="15">
        <v>24725670.259999998</v>
      </c>
      <c r="D10" s="15">
        <v>40717976.259999998</v>
      </c>
      <c r="F10" s="29">
        <f>D10-'[1]связь с ИТОГ ДЕНЬГИ 2024'!V10</f>
        <v>0</v>
      </c>
    </row>
    <row r="11" spans="1:9" ht="15.6">
      <c r="A11" s="14" t="s">
        <v>17</v>
      </c>
      <c r="B11" s="15">
        <v>9350278.1699999999</v>
      </c>
      <c r="C11" s="15">
        <v>14385941.82</v>
      </c>
      <c r="D11" s="15">
        <v>23736219.990000002</v>
      </c>
      <c r="F11" s="29">
        <f>D11-'[1]связь с ИТОГ ДЕНЬГИ 2024'!V11</f>
        <v>2.6539936661720276E-3</v>
      </c>
    </row>
    <row r="12" spans="1:9" ht="15.6">
      <c r="A12" s="14" t="s">
        <v>18</v>
      </c>
      <c r="B12" s="15">
        <v>1094985.3</v>
      </c>
      <c r="C12" s="15">
        <v>1770959.9</v>
      </c>
      <c r="D12" s="15">
        <v>2865945.2</v>
      </c>
      <c r="F12" s="29">
        <f>D12-'[1]связь с ИТОГ ДЕНЬГИ 2024'!V12</f>
        <v>0</v>
      </c>
    </row>
    <row r="13" spans="1:9" ht="15.6">
      <c r="A13" s="14" t="s">
        <v>19</v>
      </c>
      <c r="B13" s="15">
        <v>512120</v>
      </c>
      <c r="C13" s="15">
        <v>756896</v>
      </c>
      <c r="D13" s="15">
        <v>1269016</v>
      </c>
      <c r="F13" s="29">
        <f>D13-'[1]связь с ИТОГ ДЕНЬГИ 2024'!V13</f>
        <v>0</v>
      </c>
    </row>
    <row r="14" spans="1:9" ht="31.2" hidden="1">
      <c r="A14" s="14" t="s">
        <v>20</v>
      </c>
      <c r="B14" s="15">
        <v>0</v>
      </c>
      <c r="C14" s="15">
        <v>0</v>
      </c>
      <c r="D14" s="15">
        <v>0</v>
      </c>
      <c r="F14" s="29">
        <f>D14-'[1]связь с ИТОГ ДЕНЬГИ 2024'!V14</f>
        <v>0</v>
      </c>
    </row>
    <row r="15" spans="1:9" ht="15.6" hidden="1">
      <c r="A15" s="14"/>
      <c r="B15" s="15">
        <v>0</v>
      </c>
      <c r="C15" s="15">
        <v>0</v>
      </c>
      <c r="D15" s="15">
        <v>0</v>
      </c>
      <c r="F15" s="29">
        <f>D15-'[1]связь с ИТОГ ДЕНЬГИ 2024'!V15</f>
        <v>0</v>
      </c>
    </row>
    <row r="16" spans="1:9" ht="15.6" hidden="1">
      <c r="A16" s="14"/>
      <c r="B16" s="15">
        <v>0</v>
      </c>
      <c r="C16" s="15">
        <v>0</v>
      </c>
      <c r="D16" s="15">
        <v>0</v>
      </c>
      <c r="F16" s="29">
        <f>D16-'[1]связь с ИТОГ ДЕНЬГИ 2024'!V16</f>
        <v>0</v>
      </c>
    </row>
    <row r="17" spans="1:6">
      <c r="A17" s="17" t="s">
        <v>21</v>
      </c>
      <c r="B17" s="15">
        <v>1825749677.5583613</v>
      </c>
      <c r="C17" s="15">
        <v>2984648579.5816393</v>
      </c>
      <c r="D17" s="15">
        <v>4810398257.1400003</v>
      </c>
      <c r="F17" s="29">
        <f>D17-'[1]связь с ИТОГ ДЕНЬГИ 2024'!V17</f>
        <v>0.13732242584228516</v>
      </c>
    </row>
    <row r="18" spans="1:6" ht="15.6">
      <c r="A18" s="12" t="s">
        <v>22</v>
      </c>
      <c r="B18" s="15"/>
      <c r="C18" s="15"/>
      <c r="D18" s="15"/>
      <c r="F18" s="29">
        <f>D18-'[1]связь с ИТОГ ДЕНЬГИ 2024'!V18</f>
        <v>0</v>
      </c>
    </row>
    <row r="19" spans="1:6" ht="15.6">
      <c r="A19" s="14" t="s">
        <v>23</v>
      </c>
      <c r="B19" s="15">
        <v>312399226.59102011</v>
      </c>
      <c r="C19" s="15">
        <v>400374436.93897986</v>
      </c>
      <c r="D19" s="15">
        <v>712773663.52999997</v>
      </c>
      <c r="F19" s="29">
        <f>D19-'[1]связь с ИТОГ ДЕНЬГИ 2024'!V19</f>
        <v>0</v>
      </c>
    </row>
    <row r="20" spans="1:6" ht="15.6" customHeight="1">
      <c r="A20" s="14" t="s">
        <v>24</v>
      </c>
      <c r="B20" s="15">
        <v>423230350.22999996</v>
      </c>
      <c r="C20" s="15">
        <v>595817509.82000005</v>
      </c>
      <c r="D20" s="15">
        <v>1019047860.05</v>
      </c>
      <c r="F20" s="29">
        <f>D20-'[1]связь с ИТОГ ДЕНЬГИ 2024'!V20</f>
        <v>0.16603422164916992</v>
      </c>
    </row>
    <row r="21" spans="1:6" ht="15.6">
      <c r="A21" s="14" t="s">
        <v>25</v>
      </c>
      <c r="B21" s="15">
        <v>590762.89</v>
      </c>
      <c r="C21" s="15">
        <v>582569.22</v>
      </c>
      <c r="D21" s="15">
        <v>1173332.1099999999</v>
      </c>
      <c r="F21" s="29">
        <f>D21-'[1]связь с ИТОГ ДЕНЬГИ 2024'!V21</f>
        <v>0</v>
      </c>
    </row>
    <row r="22" spans="1:6" ht="15.6">
      <c r="A22" s="14" t="s">
        <v>26</v>
      </c>
      <c r="B22" s="15">
        <v>69106948</v>
      </c>
      <c r="C22" s="15">
        <v>123099110.97000003</v>
      </c>
      <c r="D22" s="15">
        <v>192206058.97000003</v>
      </c>
      <c r="F22" s="29">
        <f>D22-'[1]связь с ИТОГ ДЕНЬГИ 2024'!V22</f>
        <v>0.22971552610397339</v>
      </c>
    </row>
    <row r="23" spans="1:6" ht="15.6">
      <c r="A23" s="14" t="s">
        <v>27</v>
      </c>
      <c r="B23" s="15">
        <v>106092073.07999998</v>
      </c>
      <c r="C23" s="15">
        <v>191347372.22999999</v>
      </c>
      <c r="D23" s="15">
        <v>297439445.30999994</v>
      </c>
      <c r="F23" s="29">
        <f>D23-'[1]связь с ИТОГ ДЕНЬГИ 2024'!V23</f>
        <v>2.1257162094116211E-2</v>
      </c>
    </row>
    <row r="24" spans="1:6" ht="15.6">
      <c r="A24" s="14" t="s">
        <v>28</v>
      </c>
      <c r="B24" s="15">
        <v>217554904.34971687</v>
      </c>
      <c r="C24" s="15">
        <v>154040696.55132455</v>
      </c>
      <c r="D24" s="15">
        <v>371595600.90104139</v>
      </c>
      <c r="F24" s="29">
        <f>D24-'[1]связь с ИТОГ ДЕНЬГИ 2024'!V24</f>
        <v>-0.24158978462219238</v>
      </c>
    </row>
    <row r="25" spans="1:6" ht="15.6">
      <c r="A25" s="14" t="s">
        <v>29</v>
      </c>
      <c r="B25" s="15">
        <v>96000061.160000011</v>
      </c>
      <c r="C25" s="15">
        <v>90247672.039999992</v>
      </c>
      <c r="D25" s="15">
        <v>186247733.19999999</v>
      </c>
      <c r="F25" s="29">
        <f>D25-'[1]связь с ИТОГ ДЕНЬГИ 2024'!V25</f>
        <v>-7.5072228908538818E-2</v>
      </c>
    </row>
    <row r="26" spans="1:6" ht="15.6">
      <c r="A26" s="14" t="s">
        <v>30</v>
      </c>
      <c r="B26" s="15">
        <v>26113311.73</v>
      </c>
      <c r="C26" s="15">
        <v>68630057.239999995</v>
      </c>
      <c r="D26" s="15">
        <v>94743368.969999999</v>
      </c>
      <c r="F26" s="29">
        <f>D26-'[1]связь с ИТОГ ДЕНЬГИ 2024'!V26</f>
        <v>-0.35713228583335876</v>
      </c>
    </row>
    <row r="27" spans="1:6" ht="15.6">
      <c r="A27" s="14" t="s">
        <v>31</v>
      </c>
      <c r="B27" s="15">
        <v>25551351.430000003</v>
      </c>
      <c r="C27" s="15">
        <v>58810075.709999993</v>
      </c>
      <c r="D27" s="15">
        <v>84361427.140000001</v>
      </c>
      <c r="F27" s="29">
        <f>D27-'[1]связь с ИТОГ ДЕНЬГИ 2024'!V27</f>
        <v>0.37149812281131744</v>
      </c>
    </row>
    <row r="28" spans="1:6" ht="15.6" customHeight="1">
      <c r="A28" s="14" t="s">
        <v>32</v>
      </c>
      <c r="B28" s="15">
        <v>26786040.190000001</v>
      </c>
      <c r="C28" s="15">
        <v>34399072.729999997</v>
      </c>
      <c r="D28" s="15">
        <v>61185112.920000002</v>
      </c>
      <c r="F28" s="29">
        <f>D28-'[1]связь с ИТОГ ДЕНЬГИ 2024'!V28</f>
        <v>0</v>
      </c>
    </row>
    <row r="29" spans="1:6" ht="15.6">
      <c r="A29" s="14" t="s">
        <v>33</v>
      </c>
      <c r="B29" s="15">
        <v>158089584.32766581</v>
      </c>
      <c r="C29" s="15">
        <v>193494491.42649871</v>
      </c>
      <c r="D29" s="15">
        <v>351584075.75416452</v>
      </c>
      <c r="F29" s="29">
        <f>D29-'[1]связь с ИТОГ ДЕНЬГИ 2024'!V29</f>
        <v>0</v>
      </c>
    </row>
    <row r="30" spans="1:6" ht="15.6">
      <c r="A30" s="14" t="s">
        <v>34</v>
      </c>
      <c r="B30" s="15">
        <v>175767.34</v>
      </c>
      <c r="C30" s="15">
        <v>250544.31999999998</v>
      </c>
      <c r="D30" s="15">
        <v>426311.66</v>
      </c>
      <c r="F30" s="29">
        <f>D30-'[1]связь с ИТОГ ДЕНЬГИ 2024'!V30</f>
        <v>0</v>
      </c>
    </row>
    <row r="31" spans="1:6" ht="15.6">
      <c r="A31" s="14" t="s">
        <v>35</v>
      </c>
      <c r="B31" s="15">
        <v>18223943.646548387</v>
      </c>
      <c r="C31" s="15">
        <v>31797743.849451605</v>
      </c>
      <c r="D31" s="15">
        <v>50021687.495999992</v>
      </c>
      <c r="F31" s="29">
        <f>D31-'[1]связь с ИТОГ ДЕНЬГИ 2024'!V31</f>
        <v>-4.0000081062316895E-3</v>
      </c>
    </row>
    <row r="32" spans="1:6" ht="15.6">
      <c r="A32" s="14" t="s">
        <v>36</v>
      </c>
      <c r="B32" s="15">
        <v>2197945.9102332494</v>
      </c>
      <c r="C32" s="15">
        <v>3710428.569766752</v>
      </c>
      <c r="D32" s="15">
        <v>5908374.4800000014</v>
      </c>
      <c r="F32" s="29">
        <f>D32-'[1]связь с ИТОГ ДЕНЬГИ 2024'!V32</f>
        <v>0</v>
      </c>
    </row>
    <row r="33" spans="1:6" hidden="1">
      <c r="A33" s="19"/>
      <c r="B33" s="15">
        <v>0</v>
      </c>
      <c r="C33" s="15">
        <v>0</v>
      </c>
      <c r="D33" s="15">
        <v>0</v>
      </c>
      <c r="F33" s="29">
        <f>D33-'[1]связь с ИТОГ ДЕНЬГИ 2024'!V33</f>
        <v>0</v>
      </c>
    </row>
    <row r="34" spans="1:6" hidden="1">
      <c r="A34" s="19"/>
      <c r="B34" s="15"/>
      <c r="C34" s="15"/>
      <c r="D34" s="15"/>
      <c r="F34" s="29">
        <f>D34-'[1]связь с ИТОГ ДЕНЬГИ 2024'!V34</f>
        <v>0</v>
      </c>
    </row>
    <row r="35" spans="1:6" hidden="1">
      <c r="A35" s="19"/>
      <c r="B35" s="15">
        <v>0</v>
      </c>
      <c r="C35" s="15">
        <v>0</v>
      </c>
      <c r="D35" s="15">
        <v>0</v>
      </c>
      <c r="F35" s="29">
        <f>D35-'[1]связь с ИТОГ ДЕНЬГИ 2024'!V35</f>
        <v>0</v>
      </c>
    </row>
    <row r="36" spans="1:6">
      <c r="A36" s="17" t="s">
        <v>37</v>
      </c>
      <c r="B36" s="15">
        <v>1482112270.8751845</v>
      </c>
      <c r="C36" s="15">
        <v>1946601781.6160214</v>
      </c>
      <c r="D36" s="15">
        <v>3428714052.4912052</v>
      </c>
      <c r="F36" s="29">
        <f>D36-'[1]связь с ИТОГ ДЕНЬГИ 2024'!V36</f>
        <v>0.11071062088012695</v>
      </c>
    </row>
    <row r="37" spans="1:6" ht="15.6">
      <c r="A37" s="12" t="s">
        <v>38</v>
      </c>
      <c r="B37" s="15"/>
      <c r="C37" s="15"/>
      <c r="D37" s="15"/>
      <c r="F37" s="29">
        <f>D37-'[1]связь с ИТОГ ДЕНЬГИ 2024'!V37</f>
        <v>0</v>
      </c>
    </row>
    <row r="38" spans="1:6" ht="15.6">
      <c r="A38" s="12" t="s">
        <v>39</v>
      </c>
      <c r="B38" s="15">
        <v>33164314.940000001</v>
      </c>
      <c r="C38" s="15">
        <v>104251891.65000001</v>
      </c>
      <c r="D38" s="15">
        <v>137416206.59</v>
      </c>
      <c r="F38" s="29">
        <f>D38-'[1]связь с ИТОГ ДЕНЬГИ 2024'!V38</f>
        <v>-7.7936351299285889E-3</v>
      </c>
    </row>
    <row r="39" spans="1:6" ht="15.6">
      <c r="A39" s="12" t="s">
        <v>40</v>
      </c>
      <c r="B39" s="15">
        <v>7834034.9500000011</v>
      </c>
      <c r="C39" s="15">
        <v>116279250.06000002</v>
      </c>
      <c r="D39" s="15">
        <v>124113285.01000002</v>
      </c>
      <c r="F39" s="29">
        <f>D39-'[1]связь с ИТОГ ДЕНЬГИ 2024'!V39</f>
        <v>-0.39685069024562836</v>
      </c>
    </row>
    <row r="40" spans="1:6" ht="15.6">
      <c r="A40" s="12" t="s">
        <v>41</v>
      </c>
      <c r="B40" s="15">
        <v>54109135.598832905</v>
      </c>
      <c r="C40" s="15">
        <v>36320401.930000007</v>
      </c>
      <c r="D40" s="15">
        <v>90429537.528832912</v>
      </c>
      <c r="F40" s="29">
        <f>D40-'[1]связь с ИТОГ ДЕНЬГИ 2024'!V40</f>
        <v>0.13168981671333313</v>
      </c>
    </row>
    <row r="41" spans="1:6" ht="15.6">
      <c r="A41" s="12" t="s">
        <v>42</v>
      </c>
      <c r="B41" s="15">
        <v>50907000.159999996</v>
      </c>
      <c r="C41" s="15">
        <v>36457783.749999993</v>
      </c>
      <c r="D41" s="15">
        <v>87364783.909999996</v>
      </c>
      <c r="F41" s="29">
        <f>D41-'[1]связь с ИТОГ ДЕНЬГИ 2024'!V41</f>
        <v>-0.14174568653106689</v>
      </c>
    </row>
    <row r="42" spans="1:6" ht="15.6">
      <c r="A42" s="12" t="s">
        <v>43</v>
      </c>
      <c r="B42" s="15">
        <v>2329682.8899999997</v>
      </c>
      <c r="C42" s="15">
        <v>72109003.920000002</v>
      </c>
      <c r="D42" s="15">
        <v>74438686.810000002</v>
      </c>
      <c r="F42" s="29">
        <f>D42-'[1]связь с ИТОГ ДЕНЬГИ 2024'!V42</f>
        <v>-0.14864587783813477</v>
      </c>
    </row>
    <row r="43" spans="1:6" ht="15.6">
      <c r="A43" s="12" t="s">
        <v>44</v>
      </c>
      <c r="B43" s="15">
        <v>9040330.1600000001</v>
      </c>
      <c r="C43" s="15">
        <v>108766367.31</v>
      </c>
      <c r="D43" s="15">
        <v>117806697.47</v>
      </c>
      <c r="F43" s="29">
        <f>D43-'[1]связь с ИТОГ ДЕНЬГИ 2024'!V43</f>
        <v>-0.36449271440505981</v>
      </c>
    </row>
    <row r="44" spans="1:6" ht="15.6">
      <c r="A44" s="12" t="s">
        <v>45</v>
      </c>
      <c r="B44" s="15">
        <v>5783629.1499999994</v>
      </c>
      <c r="C44" s="15">
        <v>29827068.789999999</v>
      </c>
      <c r="D44" s="15">
        <v>35610697.939999998</v>
      </c>
      <c r="F44" s="29">
        <f>D44-'[1]связь с ИТОГ ДЕНЬГИ 2024'!V44</f>
        <v>-0.40919730067253113</v>
      </c>
    </row>
    <row r="45" spans="1:6" ht="15.6">
      <c r="A45" s="12" t="s">
        <v>46</v>
      </c>
      <c r="B45" s="15">
        <v>3601280.34</v>
      </c>
      <c r="C45" s="15">
        <v>106124402.50999999</v>
      </c>
      <c r="D45" s="15">
        <v>109725682.84999999</v>
      </c>
      <c r="F45" s="29">
        <f>D45-'[1]связь с ИТОГ ДЕНЬГИ 2024'!V45</f>
        <v>-0.3934594988822937</v>
      </c>
    </row>
    <row r="46" spans="1:6" ht="15.6">
      <c r="A46" s="12" t="s">
        <v>47</v>
      </c>
      <c r="B46" s="15">
        <v>19296085.32</v>
      </c>
      <c r="C46" s="15">
        <v>10549315.699999999</v>
      </c>
      <c r="D46" s="15">
        <v>29845401.02</v>
      </c>
      <c r="F46" s="29">
        <f>D46-'[1]связь с ИТОГ ДЕНЬГИ 2024'!V46</f>
        <v>0.25087640434503555</v>
      </c>
    </row>
    <row r="47" spans="1:6" ht="15.6">
      <c r="A47" s="12" t="s">
        <v>48</v>
      </c>
      <c r="B47" s="15">
        <v>981324.06</v>
      </c>
      <c r="C47" s="15">
        <v>51173846.490000002</v>
      </c>
      <c r="D47" s="15">
        <v>52155170.550000004</v>
      </c>
      <c r="F47" s="29">
        <f>D47-'[1]связь с ИТОГ ДЕНЬГИ 2024'!V47</f>
        <v>0.31347528100013733</v>
      </c>
    </row>
    <row r="48" spans="1:6" ht="15.6">
      <c r="A48" s="12" t="s">
        <v>49</v>
      </c>
      <c r="B48" s="15">
        <v>74464671.99000001</v>
      </c>
      <c r="C48" s="15">
        <v>56662399.68</v>
      </c>
      <c r="D48" s="15">
        <v>131127071.67000002</v>
      </c>
      <c r="F48" s="29">
        <f>D48-'[1]связь с ИТОГ ДЕНЬГИ 2024'!V48</f>
        <v>-0.37230619788169861</v>
      </c>
    </row>
    <row r="49" spans="1:6" ht="15.6">
      <c r="A49" s="12" t="s">
        <v>50</v>
      </c>
      <c r="B49" s="15">
        <v>137571520.84559751</v>
      </c>
      <c r="C49" s="15">
        <v>657177649.99009979</v>
      </c>
      <c r="D49" s="15">
        <v>794749170.83569729</v>
      </c>
      <c r="F49" s="29">
        <f>D49-'[1]связь с ИТОГ ДЕНЬГИ 2024'!V49</f>
        <v>0.13847804069519043</v>
      </c>
    </row>
    <row r="50" spans="1:6" ht="15.6">
      <c r="A50" s="12" t="s">
        <v>51</v>
      </c>
      <c r="B50" s="15">
        <v>23275147.418832909</v>
      </c>
      <c r="C50" s="15">
        <v>47051600.208832905</v>
      </c>
      <c r="D50" s="15">
        <v>70326747.627665818</v>
      </c>
      <c r="F50" s="29">
        <f>D50-'[1]связь с ИТОГ ДЕНЬГИ 2024'!V50</f>
        <v>-1.6031861305236816E-3</v>
      </c>
    </row>
    <row r="51" spans="1:6" ht="15.6">
      <c r="A51" s="12" t="s">
        <v>52</v>
      </c>
      <c r="B51" s="15">
        <v>65423742.781441882</v>
      </c>
      <c r="C51" s="15">
        <v>507762623.81658971</v>
      </c>
      <c r="D51" s="15">
        <v>573186366.59803164</v>
      </c>
      <c r="F51" s="29">
        <f>D51-'[1]связь с ИТОГ ДЕНЬГИ 2024'!V51</f>
        <v>1.2707710266113281E-2</v>
      </c>
    </row>
    <row r="52" spans="1:6" ht="15.6">
      <c r="A52" s="12" t="s">
        <v>53</v>
      </c>
      <c r="B52" s="15">
        <v>41846973.590000004</v>
      </c>
      <c r="C52" s="15">
        <v>76934167.999999985</v>
      </c>
      <c r="D52" s="15">
        <v>118781141.58999999</v>
      </c>
      <c r="F52" s="29">
        <f>D52-'[1]связь с ИТОГ ДЕНЬГИ 2024'!V52</f>
        <v>4.579712450504303E-2</v>
      </c>
    </row>
    <row r="53" spans="1:6" ht="15.6">
      <c r="A53" s="12" t="s">
        <v>54</v>
      </c>
      <c r="B53" s="15">
        <v>6387277.3453561999</v>
      </c>
      <c r="C53" s="15">
        <v>76371051.634643808</v>
      </c>
      <c r="D53" s="15">
        <v>82758328.980000004</v>
      </c>
      <c r="F53" s="29">
        <f>D53-'[1]связь с ИТОГ ДЕНЬГИ 2024'!V53</f>
        <v>-0.19913047552108765</v>
      </c>
    </row>
    <row r="54" spans="1:6" ht="15.6">
      <c r="A54" s="12" t="s">
        <v>55</v>
      </c>
      <c r="B54" s="15">
        <v>40783239.841818191</v>
      </c>
      <c r="C54" s="15">
        <v>17022487.783636361</v>
      </c>
      <c r="D54" s="15">
        <v>57805727.625454552</v>
      </c>
      <c r="F54" s="29">
        <f>D54-'[1]связь с ИТОГ ДЕНЬГИ 2024'!V54</f>
        <v>-0.11081508547067642</v>
      </c>
    </row>
    <row r="55" spans="1:6" ht="15.6">
      <c r="A55" s="12" t="s">
        <v>56</v>
      </c>
      <c r="B55" s="15">
        <v>170027504.62</v>
      </c>
      <c r="C55" s="15">
        <v>237536264.67999998</v>
      </c>
      <c r="D55" s="15">
        <v>407563769.29999995</v>
      </c>
      <c r="F55" s="29">
        <f>D55-'[1]связь с ИТОГ ДЕНЬГИ 2024'!V55</f>
        <v>-0.25230777263641357</v>
      </c>
    </row>
    <row r="56" spans="1:6" ht="15.6">
      <c r="A56" s="12" t="s">
        <v>57</v>
      </c>
      <c r="B56" s="15">
        <v>13323495.91</v>
      </c>
      <c r="C56" s="15">
        <v>124906041.91766579</v>
      </c>
      <c r="D56" s="15">
        <v>138229537.82766581</v>
      </c>
      <c r="F56" s="29">
        <f>D56-'[1]связь с ИТОГ ДЕНЬГИ 2024'!V56</f>
        <v>0.36467292904853821</v>
      </c>
    </row>
    <row r="57" spans="1:6" ht="15.6">
      <c r="A57" s="12" t="s">
        <v>58</v>
      </c>
      <c r="B57" s="15">
        <v>63811042.290000007</v>
      </c>
      <c r="C57" s="15">
        <v>40102490.919999994</v>
      </c>
      <c r="D57" s="15">
        <v>103913533.21000001</v>
      </c>
      <c r="F57" s="29">
        <f>D57-'[1]связь с ИТОГ ДЕНЬГИ 2024'!V57</f>
        <v>-0.26992323994636536</v>
      </c>
    </row>
    <row r="58" spans="1:6" ht="15.6">
      <c r="A58" s="12" t="s">
        <v>59</v>
      </c>
      <c r="B58" s="15">
        <v>24532746.927272726</v>
      </c>
      <c r="C58" s="15">
        <v>20151434.891818184</v>
      </c>
      <c r="D58" s="15">
        <v>44684181.81909091</v>
      </c>
      <c r="F58" s="29">
        <f>D58-'[1]связь с ИТОГ ДЕНЬГИ 2024'!V58</f>
        <v>-0.25187170505523682</v>
      </c>
    </row>
    <row r="59" spans="1:6" ht="15.6">
      <c r="A59" s="12" t="s">
        <v>60</v>
      </c>
      <c r="B59" s="15">
        <v>48948057.625789471</v>
      </c>
      <c r="C59" s="15">
        <v>8310793.0642105266</v>
      </c>
      <c r="D59" s="15">
        <v>57258850.689999998</v>
      </c>
      <c r="F59" s="29">
        <f>D59-'[1]связь с ИТОГ ДЕНЬГИ 2024'!V59</f>
        <v>-0.21910960972309113</v>
      </c>
    </row>
    <row r="60" spans="1:6" ht="15.6">
      <c r="A60" s="12" t="s">
        <v>61</v>
      </c>
      <c r="B60" s="15">
        <v>21375432.060000002</v>
      </c>
      <c r="C60" s="15">
        <v>40104762.370000005</v>
      </c>
      <c r="D60" s="15">
        <v>61480194.430000007</v>
      </c>
      <c r="F60" s="29">
        <f>D60-'[1]связь с ИТОГ ДЕНЬГИ 2024'!V60</f>
        <v>6.6737890243530273E-2</v>
      </c>
    </row>
    <row r="61" spans="1:6" ht="15.6">
      <c r="A61" s="12" t="s">
        <v>62</v>
      </c>
      <c r="B61" s="15">
        <v>31565144.759999998</v>
      </c>
      <c r="C61" s="15">
        <v>27672114.59</v>
      </c>
      <c r="D61" s="15">
        <v>59237259.349999994</v>
      </c>
      <c r="F61" s="29">
        <f>D61-'[1]связь с ИТОГ ДЕНЬГИ 2024'!V61</f>
        <v>-0.42020672559738159</v>
      </c>
    </row>
    <row r="62" spans="1:6">
      <c r="A62" s="17" t="s">
        <v>63</v>
      </c>
      <c r="B62" s="15">
        <v>950382815.57494164</v>
      </c>
      <c r="C62" s="15">
        <v>2609625215.6574969</v>
      </c>
      <c r="D62" s="15">
        <v>3560008031.232439</v>
      </c>
      <c r="F62" s="29">
        <f>D62-'[1]связь с ИТОГ ДЕНЬГИ 2024'!V62</f>
        <v>-2.6350235939025879</v>
      </c>
    </row>
    <row r="63" spans="1:6" ht="15.6">
      <c r="A63" s="12" t="s">
        <v>64</v>
      </c>
      <c r="B63" s="15"/>
      <c r="C63" s="15"/>
      <c r="D63" s="15"/>
      <c r="F63" s="29">
        <f>D63-'[1]связь с ИТОГ ДЕНЬГИ 2024'!V63</f>
        <v>0</v>
      </c>
    </row>
    <row r="64" spans="1:6" ht="15.6">
      <c r="A64" s="20" t="s">
        <v>65</v>
      </c>
      <c r="B64" s="15">
        <v>14395530.159999998</v>
      </c>
      <c r="C64" s="15">
        <v>28293266.490000002</v>
      </c>
      <c r="D64" s="15">
        <v>42688796.649999999</v>
      </c>
      <c r="F64" s="29">
        <f>D64-'[1]связь с ИТОГ ДЕНЬГИ 2024'!V64</f>
        <v>6.9200105965137482E-2</v>
      </c>
    </row>
    <row r="65" spans="1:6" ht="15.6">
      <c r="A65" s="21" t="s">
        <v>66</v>
      </c>
      <c r="B65" s="15">
        <v>181827.33</v>
      </c>
      <c r="C65" s="15">
        <v>318715.21000000002</v>
      </c>
      <c r="D65" s="15">
        <v>500542.54000000004</v>
      </c>
      <c r="F65" s="29">
        <f>D65-'[1]связь с ИТОГ ДЕНЬГИ 2024'!V65</f>
        <v>0</v>
      </c>
    </row>
    <row r="66" spans="1:6" ht="15.6">
      <c r="A66" s="21" t="s">
        <v>67</v>
      </c>
      <c r="B66" s="15">
        <v>4607049.96</v>
      </c>
      <c r="C66" s="15">
        <v>102629523.95999999</v>
      </c>
      <c r="D66" s="15">
        <v>107236573.91999999</v>
      </c>
      <c r="F66" s="29">
        <f>D66-'[1]связь с ИТОГ ДЕНЬГИ 2024'!V66</f>
        <v>0</v>
      </c>
    </row>
    <row r="67" spans="1:6" ht="15.6">
      <c r="A67" s="21" t="s">
        <v>68</v>
      </c>
      <c r="B67" s="15">
        <v>215159.92</v>
      </c>
      <c r="C67" s="15">
        <v>46705623.690000005</v>
      </c>
      <c r="D67" s="15">
        <v>46920783.610000007</v>
      </c>
      <c r="F67" s="29">
        <f>D67-'[1]связь с ИТОГ ДЕНЬГИ 2024'!V67</f>
        <v>6.1904862523078918E-3</v>
      </c>
    </row>
    <row r="68" spans="1:6" ht="15.6">
      <c r="A68" s="21" t="s">
        <v>69</v>
      </c>
      <c r="B68" s="15">
        <v>4109110.52</v>
      </c>
      <c r="C68" s="15">
        <v>6328169.8799999999</v>
      </c>
      <c r="D68" s="15">
        <v>10437280.4</v>
      </c>
      <c r="F68" s="29">
        <f>D68-'[1]связь с ИТОГ ДЕНЬГИ 2024'!V68</f>
        <v>0</v>
      </c>
    </row>
    <row r="69" spans="1:6" ht="15.6">
      <c r="A69" s="14" t="s">
        <v>70</v>
      </c>
      <c r="B69" s="15">
        <v>239741.49</v>
      </c>
      <c r="C69" s="15">
        <v>271263.51</v>
      </c>
      <c r="D69" s="15">
        <v>511005</v>
      </c>
      <c r="F69" s="29">
        <f>D69-'[1]связь с ИТОГ ДЕНЬГИ 2024'!V69</f>
        <v>0</v>
      </c>
    </row>
    <row r="70" spans="1:6" ht="15.6" hidden="1">
      <c r="A70" s="14" t="s">
        <v>71</v>
      </c>
      <c r="B70" s="15">
        <v>0</v>
      </c>
      <c r="C70" s="15">
        <v>0</v>
      </c>
      <c r="D70" s="15">
        <v>0</v>
      </c>
      <c r="F70" s="29">
        <f>D70-'[1]связь с ИТОГ ДЕНЬГИ 2024'!V70</f>
        <v>0</v>
      </c>
    </row>
    <row r="71" spans="1:6" ht="15.6" hidden="1">
      <c r="A71" s="14" t="s">
        <v>72</v>
      </c>
      <c r="B71" s="15">
        <v>0</v>
      </c>
      <c r="C71" s="15">
        <v>0</v>
      </c>
      <c r="D71" s="15">
        <v>0</v>
      </c>
      <c r="F71" s="29">
        <f>D71-'[1]связь с ИТОГ ДЕНЬГИ 2024'!V71</f>
        <v>0</v>
      </c>
    </row>
    <row r="72" spans="1:6" ht="15.6">
      <c r="A72" s="21" t="s">
        <v>73</v>
      </c>
      <c r="B72" s="15">
        <v>2138544.35</v>
      </c>
      <c r="C72" s="15">
        <v>3834971.94</v>
      </c>
      <c r="D72" s="15">
        <v>5973516.29</v>
      </c>
      <c r="F72" s="29">
        <f>D72-'[1]связь с ИТОГ ДЕНЬГИ 2024'!V72</f>
        <v>0</v>
      </c>
    </row>
    <row r="73" spans="1:6" ht="15.6">
      <c r="A73" s="14" t="s">
        <v>74</v>
      </c>
      <c r="B73" s="15">
        <v>326846.69</v>
      </c>
      <c r="C73" s="15">
        <v>1941125.31</v>
      </c>
      <c r="D73" s="15">
        <v>2267972</v>
      </c>
      <c r="F73" s="29">
        <f>D73-'[1]связь с ИТОГ ДЕНЬГИ 2024'!V73</f>
        <v>0</v>
      </c>
    </row>
    <row r="74" spans="1:6" ht="15.6" hidden="1">
      <c r="A74" s="14" t="s">
        <v>75</v>
      </c>
      <c r="B74" s="15">
        <v>0</v>
      </c>
      <c r="C74" s="15">
        <v>0</v>
      </c>
      <c r="D74" s="15">
        <v>0</v>
      </c>
      <c r="F74" s="29">
        <f>D74-'[1]связь с ИТОГ ДЕНЬГИ 2024'!V74</f>
        <v>0</v>
      </c>
    </row>
    <row r="75" spans="1:6" ht="15.6">
      <c r="A75" s="14" t="s">
        <v>76</v>
      </c>
      <c r="B75" s="15">
        <v>7094132.2599999998</v>
      </c>
      <c r="C75" s="15">
        <v>8413387.9000000004</v>
      </c>
      <c r="D75" s="15">
        <v>15507520.16</v>
      </c>
      <c r="F75" s="29">
        <f>D75-'[1]связь с ИТОГ ДЕНЬГИ 2024'!V75</f>
        <v>0</v>
      </c>
    </row>
    <row r="76" spans="1:6" ht="15.6">
      <c r="A76" s="14" t="s">
        <v>77</v>
      </c>
      <c r="B76" s="15">
        <v>14238577.93</v>
      </c>
      <c r="C76" s="15">
        <v>25961823.469999999</v>
      </c>
      <c r="D76" s="15">
        <v>40200401.399999999</v>
      </c>
      <c r="F76" s="29">
        <f>D76-'[1]связь с ИТОГ ДЕНЬГИ 2024'!V76</f>
        <v>0</v>
      </c>
    </row>
    <row r="77" spans="1:6" ht="15.6">
      <c r="A77" s="14" t="s">
        <v>78</v>
      </c>
      <c r="B77" s="15">
        <v>47192911.490000002</v>
      </c>
      <c r="C77" s="15">
        <v>78967763.709999993</v>
      </c>
      <c r="D77" s="15">
        <v>126160675.19999999</v>
      </c>
      <c r="F77" s="29">
        <f>D77-'[1]связь с ИТОГ ДЕНЬГИ 2024'!V77</f>
        <v>0</v>
      </c>
    </row>
    <row r="78" spans="1:6" ht="15.6">
      <c r="A78" s="14" t="s">
        <v>79</v>
      </c>
      <c r="B78" s="15">
        <v>917703.58</v>
      </c>
      <c r="C78" s="15">
        <v>1642206.42</v>
      </c>
      <c r="D78" s="15">
        <v>2559910</v>
      </c>
      <c r="F78" s="29">
        <f>D78-'[1]связь с ИТОГ ДЕНЬГИ 2024'!V78</f>
        <v>0</v>
      </c>
    </row>
    <row r="79" spans="1:6" ht="15.6">
      <c r="A79" s="14" t="s">
        <v>80</v>
      </c>
      <c r="B79" s="15">
        <v>569821.17000000004</v>
      </c>
      <c r="C79" s="15">
        <v>1297078.83</v>
      </c>
      <c r="D79" s="15">
        <v>1866900</v>
      </c>
      <c r="F79" s="29">
        <f>D79-'[1]связь с ИТОГ ДЕНЬГИ 2024'!V79</f>
        <v>0</v>
      </c>
    </row>
    <row r="80" spans="1:6" ht="15.6" hidden="1">
      <c r="A80" s="22" t="s">
        <v>81</v>
      </c>
      <c r="B80" s="15">
        <v>0</v>
      </c>
      <c r="C80" s="15">
        <v>0</v>
      </c>
      <c r="D80" s="15">
        <v>0</v>
      </c>
      <c r="F80" s="29">
        <f>D80-'[1]связь с ИТОГ ДЕНЬГИ 2024'!V80</f>
        <v>0</v>
      </c>
    </row>
    <row r="81" spans="1:6" ht="15.6">
      <c r="A81" s="22" t="s">
        <v>82</v>
      </c>
      <c r="B81" s="15">
        <v>578153.43000000005</v>
      </c>
      <c r="C81" s="15">
        <v>927096.57</v>
      </c>
      <c r="D81" s="15">
        <v>1505250</v>
      </c>
      <c r="F81" s="29">
        <f>D81-'[1]связь с ИТОГ ДЕНЬГИ 2024'!V81</f>
        <v>0</v>
      </c>
    </row>
    <row r="82" spans="1:6" ht="15.6">
      <c r="A82" s="22" t="s">
        <v>83</v>
      </c>
      <c r="B82" s="15">
        <v>3140268.03</v>
      </c>
      <c r="C82" s="15">
        <v>5030902.97</v>
      </c>
      <c r="D82" s="15">
        <v>8171171</v>
      </c>
      <c r="F82" s="29">
        <f>D82-'[1]связь с ИТОГ ДЕНЬГИ 2024'!V82</f>
        <v>0</v>
      </c>
    </row>
    <row r="83" spans="1:6" ht="15.6" hidden="1">
      <c r="A83" s="23" t="s">
        <v>84</v>
      </c>
      <c r="B83" s="15">
        <v>0</v>
      </c>
      <c r="C83" s="15">
        <v>0</v>
      </c>
      <c r="D83" s="15">
        <v>0</v>
      </c>
      <c r="F83" s="29">
        <f>D83-'[1]связь с ИТОГ ДЕНЬГИ 2024'!V83</f>
        <v>0</v>
      </c>
    </row>
    <row r="84" spans="1:6" ht="15.6">
      <c r="A84" s="33" t="s">
        <v>85</v>
      </c>
      <c r="B84" s="15">
        <v>727309.89</v>
      </c>
      <c r="C84" s="15">
        <v>3151676.21</v>
      </c>
      <c r="D84" s="15">
        <v>3878986.1</v>
      </c>
      <c r="F84" s="29">
        <f>D84-'[1]связь с ИТОГ ДЕНЬГИ 2024'!V84</f>
        <v>0</v>
      </c>
    </row>
    <row r="85" spans="1:6" ht="15.6" hidden="1">
      <c r="A85" s="23" t="s">
        <v>86</v>
      </c>
      <c r="B85" s="15">
        <v>0</v>
      </c>
      <c r="C85" s="15">
        <v>0</v>
      </c>
      <c r="D85" s="15">
        <v>0</v>
      </c>
      <c r="F85" s="29">
        <f>D85-'[1]связь с ИТОГ ДЕНЬГИ 2024'!V85</f>
        <v>0</v>
      </c>
    </row>
    <row r="86" spans="1:6" ht="15.6" hidden="1">
      <c r="A86" s="23" t="s">
        <v>87</v>
      </c>
      <c r="B86" s="15">
        <v>0</v>
      </c>
      <c r="C86" s="15">
        <v>0</v>
      </c>
      <c r="D86" s="15">
        <v>0</v>
      </c>
      <c r="F86" s="29">
        <f>D86-'[1]связь с ИТОГ ДЕНЬГИ 2024'!V86</f>
        <v>0</v>
      </c>
    </row>
    <row r="87" spans="1:6" ht="15.6" hidden="1">
      <c r="A87" s="23" t="s">
        <v>88</v>
      </c>
      <c r="B87" s="15">
        <v>0</v>
      </c>
      <c r="C87" s="15">
        <v>0</v>
      </c>
      <c r="D87" s="15">
        <v>0</v>
      </c>
      <c r="F87" s="29">
        <f>D87-'[1]связь с ИТОГ ДЕНЬГИ 2024'!V87</f>
        <v>0</v>
      </c>
    </row>
    <row r="88" spans="1:6" ht="15.6" hidden="1">
      <c r="A88" s="23" t="s">
        <v>89</v>
      </c>
      <c r="B88" s="15">
        <v>0</v>
      </c>
      <c r="C88" s="15">
        <v>0</v>
      </c>
      <c r="D88" s="15">
        <v>0</v>
      </c>
      <c r="F88" s="29">
        <f>D88-'[1]связь с ИТОГ ДЕНЬГИ 2024'!V88</f>
        <v>0</v>
      </c>
    </row>
    <row r="89" spans="1:6" ht="15.6" hidden="1">
      <c r="A89" s="23" t="s">
        <v>90</v>
      </c>
      <c r="B89" s="15">
        <v>0</v>
      </c>
      <c r="C89" s="15">
        <v>0</v>
      </c>
      <c r="D89" s="15">
        <v>0</v>
      </c>
      <c r="F89" s="29">
        <f>D89-'[1]связь с ИТОГ ДЕНЬГИ 2024'!V89</f>
        <v>0</v>
      </c>
    </row>
    <row r="90" spans="1:6" ht="15.6" hidden="1">
      <c r="A90" s="23" t="s">
        <v>91</v>
      </c>
      <c r="B90" s="15">
        <v>0</v>
      </c>
      <c r="C90" s="15">
        <v>0</v>
      </c>
      <c r="D90" s="15">
        <v>0</v>
      </c>
      <c r="F90" s="29">
        <f>D90-'[1]связь с ИТОГ ДЕНЬГИ 2024'!V90</f>
        <v>0</v>
      </c>
    </row>
    <row r="91" spans="1:6" ht="15.6" hidden="1">
      <c r="A91" s="23" t="s">
        <v>92</v>
      </c>
      <c r="B91" s="15">
        <v>0</v>
      </c>
      <c r="C91" s="15">
        <v>0</v>
      </c>
      <c r="D91" s="15">
        <v>0</v>
      </c>
      <c r="F91" s="29">
        <f>D91-'[1]связь с ИТОГ ДЕНЬГИ 2024'!V91</f>
        <v>0</v>
      </c>
    </row>
    <row r="92" spans="1:6">
      <c r="A92" s="17" t="s">
        <v>93</v>
      </c>
      <c r="B92" s="15">
        <v>100672688.2</v>
      </c>
      <c r="C92" s="15">
        <v>315714596.06999999</v>
      </c>
      <c r="D92" s="15">
        <v>416387284.26999998</v>
      </c>
      <c r="F92" s="29">
        <f>D92-'[1]связь с ИТОГ ДЕНЬГИ 2024'!V92</f>
        <v>7.539057731628418E-2</v>
      </c>
    </row>
    <row r="93" spans="1:6">
      <c r="A93" s="17" t="s">
        <v>94</v>
      </c>
      <c r="B93" s="15">
        <v>4358917452.2084875</v>
      </c>
      <c r="C93" s="15">
        <v>7856590172.9251575</v>
      </c>
      <c r="D93" s="15">
        <v>12217084821</v>
      </c>
      <c r="F93" s="29">
        <f>D93-'[1]связь с ИТОГ ДЕНЬГИ 2024'!V93</f>
        <v>1577193.5547561646</v>
      </c>
    </row>
    <row r="94" spans="1:6" ht="15.6" hidden="1">
      <c r="A94" s="24"/>
    </row>
    <row r="95" spans="1:6" hidden="1">
      <c r="B95" s="34">
        <f>B93/D93</f>
        <v>0.35678867062590297</v>
      </c>
      <c r="C95" s="34">
        <f>C93/D93</f>
        <v>0.64308223181199742</v>
      </c>
    </row>
    <row r="96" spans="1:6" hidden="1">
      <c r="D96" s="27">
        <v>12217084820.785248</v>
      </c>
    </row>
    <row r="97" spans="3:4" hidden="1">
      <c r="C97" s="35" t="s">
        <v>106</v>
      </c>
      <c r="D97" s="27">
        <f>D93-D96</f>
        <v>0.214752197265625</v>
      </c>
    </row>
    <row r="98" spans="3:4" hidden="1"/>
    <row r="99" spans="3:4" hidden="1"/>
  </sheetData>
  <mergeCells count="1">
    <mergeCell ref="A2:A4"/>
  </mergeCells>
  <pageMargins left="0.98425196850393704" right="0.31496062992125984" top="0.35433070866141736" bottom="0.35433070866141736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стационар</vt:lpstr>
      <vt:lpstr>дневной</vt:lpstr>
      <vt:lpstr>амб.помощь проф.</vt:lpstr>
      <vt:lpstr>амб.помощь неотложка</vt:lpstr>
      <vt:lpstr>амб.помощь обращения</vt:lpstr>
      <vt:lpstr>услуги</vt:lpstr>
      <vt:lpstr>СКОРАЯ помощь</vt:lpstr>
      <vt:lpstr>фин.средств ВСЕГО</vt:lpstr>
      <vt:lpstr>'амб.помощь неотложка'!Область_печати</vt:lpstr>
      <vt:lpstr>'амб.помощь обращения'!Область_печати</vt:lpstr>
      <vt:lpstr>'амб.помощь проф.'!Область_печати</vt:lpstr>
      <vt:lpstr>дневной!Область_печати</vt:lpstr>
      <vt:lpstr>стационар!Область_печати</vt:lpstr>
      <vt:lpstr>услуги!Область_печати</vt:lpstr>
      <vt:lpstr>'фин.средств ВСЕГО'!Область_печати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KomedovaE</dc:creator>
  <cp:lastModifiedBy>golovan</cp:lastModifiedBy>
  <cp:lastPrinted>2024-11-14T13:26:07Z</cp:lastPrinted>
  <dcterms:created xsi:type="dcterms:W3CDTF">2024-11-02T05:56:53Z</dcterms:created>
  <dcterms:modified xsi:type="dcterms:W3CDTF">2024-11-14T13:26:15Z</dcterms:modified>
</cp:coreProperties>
</file>