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32" windowWidth="23256" windowHeight="11556"/>
  </bookViews>
  <sheets>
    <sheet name="стационар" sheetId="1" r:id="rId1"/>
    <sheet name="дневной" sheetId="2" r:id="rId2"/>
    <sheet name="амб.помощь профилактика" sheetId="3" r:id="rId3"/>
    <sheet name="амб.помощь неотложка" sheetId="4" r:id="rId4"/>
    <sheet name="амб.помощь обращения" sheetId="5" r:id="rId5"/>
    <sheet name="скорая помощь" sheetId="6" r:id="rId6"/>
    <sheet name="услуги" sheetId="7" r:id="rId7"/>
    <sheet name="фин.средств ВСЕГО" sheetId="8" r:id="rId8"/>
  </sheets>
  <externalReferences>
    <externalReference r:id="rId9"/>
    <externalReference r:id="rId10"/>
  </externalReferences>
  <definedNames>
    <definedName name="_xlnm.Print_Area" localSheetId="0">стационар!$B$1:$AB$97</definedName>
  </definedNames>
  <calcPr calcId="125725"/>
</workbook>
</file>

<file path=xl/calcChain.xml><?xml version="1.0" encoding="utf-8"?>
<calcChain xmlns="http://schemas.openxmlformats.org/spreadsheetml/2006/main">
  <c r="D91" i="8"/>
  <c r="E91" s="1"/>
  <c r="G91" s="1"/>
  <c r="C91"/>
  <c r="D90"/>
  <c r="C90"/>
  <c r="E90" s="1"/>
  <c r="G90" s="1"/>
  <c r="D89"/>
  <c r="E89" s="1"/>
  <c r="G89" s="1"/>
  <c r="C89"/>
  <c r="E88"/>
  <c r="D88"/>
  <c r="C88"/>
  <c r="D87"/>
  <c r="E87" s="1"/>
  <c r="G87" s="1"/>
  <c r="C87"/>
  <c r="D86"/>
  <c r="C86"/>
  <c r="E86" s="1"/>
  <c r="G86" s="1"/>
  <c r="D85"/>
  <c r="E85" s="1"/>
  <c r="G85" s="1"/>
  <c r="C85"/>
  <c r="D84"/>
  <c r="C84"/>
  <c r="E84" s="1"/>
  <c r="G84" s="1"/>
  <c r="D83"/>
  <c r="E83" s="1"/>
  <c r="G83" s="1"/>
  <c r="C83"/>
  <c r="D82"/>
  <c r="C82"/>
  <c r="E82" s="1"/>
  <c r="G82" s="1"/>
  <c r="D81"/>
  <c r="E81" s="1"/>
  <c r="G81" s="1"/>
  <c r="C81"/>
  <c r="D80"/>
  <c r="C80"/>
  <c r="E80" s="1"/>
  <c r="G80" s="1"/>
  <c r="D79"/>
  <c r="E79" s="1"/>
  <c r="G79" s="1"/>
  <c r="C79"/>
  <c r="D78"/>
  <c r="C78"/>
  <c r="E78" s="1"/>
  <c r="G78" s="1"/>
  <c r="D77"/>
  <c r="E77" s="1"/>
  <c r="G77" s="1"/>
  <c r="C77"/>
  <c r="D76"/>
  <c r="C76"/>
  <c r="E76" s="1"/>
  <c r="G76" s="1"/>
  <c r="D75"/>
  <c r="E75" s="1"/>
  <c r="G75" s="1"/>
  <c r="C75"/>
  <c r="D74"/>
  <c r="E74" s="1"/>
  <c r="G74" s="1"/>
  <c r="C74"/>
  <c r="D73"/>
  <c r="E73" s="1"/>
  <c r="G73" s="1"/>
  <c r="C73"/>
  <c r="D72"/>
  <c r="C72"/>
  <c r="E72" s="1"/>
  <c r="G72" s="1"/>
  <c r="D71"/>
  <c r="E71" s="1"/>
  <c r="G71" s="1"/>
  <c r="C71"/>
  <c r="D70"/>
  <c r="E70" s="1"/>
  <c r="G70" s="1"/>
  <c r="C70"/>
  <c r="D69"/>
  <c r="E69" s="1"/>
  <c r="G69" s="1"/>
  <c r="C69"/>
  <c r="D68"/>
  <c r="E68" s="1"/>
  <c r="G68" s="1"/>
  <c r="C68"/>
  <c r="D67"/>
  <c r="E67" s="1"/>
  <c r="G67" s="1"/>
  <c r="C67"/>
  <c r="D66"/>
  <c r="E66" s="1"/>
  <c r="G66" s="1"/>
  <c r="C66"/>
  <c r="D65"/>
  <c r="E65" s="1"/>
  <c r="G65" s="1"/>
  <c r="C65"/>
  <c r="D64"/>
  <c r="E64" s="1"/>
  <c r="C64"/>
  <c r="C92" s="1"/>
  <c r="D61"/>
  <c r="E61" s="1"/>
  <c r="G61" s="1"/>
  <c r="C61"/>
  <c r="D60"/>
  <c r="E60" s="1"/>
  <c r="G60" s="1"/>
  <c r="C60"/>
  <c r="D59"/>
  <c r="E59" s="1"/>
  <c r="G59" s="1"/>
  <c r="C59"/>
  <c r="D58"/>
  <c r="E58" s="1"/>
  <c r="G58" s="1"/>
  <c r="C58"/>
  <c r="D57"/>
  <c r="E57" s="1"/>
  <c r="G57" s="1"/>
  <c r="C57"/>
  <c r="D56"/>
  <c r="E56" s="1"/>
  <c r="G56" s="1"/>
  <c r="C56"/>
  <c r="D55"/>
  <c r="E55" s="1"/>
  <c r="G55" s="1"/>
  <c r="C55"/>
  <c r="D54"/>
  <c r="E54" s="1"/>
  <c r="G54" s="1"/>
  <c r="C54"/>
  <c r="D53"/>
  <c r="E53" s="1"/>
  <c r="G53" s="1"/>
  <c r="C53"/>
  <c r="D52"/>
  <c r="E52" s="1"/>
  <c r="G52" s="1"/>
  <c r="C52"/>
  <c r="D51"/>
  <c r="C51"/>
  <c r="E51" s="1"/>
  <c r="G51" s="1"/>
  <c r="D50"/>
  <c r="E50" s="1"/>
  <c r="G50" s="1"/>
  <c r="C50"/>
  <c r="D49"/>
  <c r="E49" s="1"/>
  <c r="G49" s="1"/>
  <c r="C49"/>
  <c r="D48"/>
  <c r="E48" s="1"/>
  <c r="G48" s="1"/>
  <c r="C48"/>
  <c r="D47"/>
  <c r="E47" s="1"/>
  <c r="G47" s="1"/>
  <c r="C47"/>
  <c r="D46"/>
  <c r="E46" s="1"/>
  <c r="G46" s="1"/>
  <c r="C46"/>
  <c r="D45"/>
  <c r="E45" s="1"/>
  <c r="G45" s="1"/>
  <c r="C45"/>
  <c r="D44"/>
  <c r="E44" s="1"/>
  <c r="G44" s="1"/>
  <c r="C44"/>
  <c r="D43"/>
  <c r="E43" s="1"/>
  <c r="G43" s="1"/>
  <c r="C43"/>
  <c r="D42"/>
  <c r="E42" s="1"/>
  <c r="G42" s="1"/>
  <c r="C42"/>
  <c r="D41"/>
  <c r="E41" s="1"/>
  <c r="G41" s="1"/>
  <c r="C41"/>
  <c r="D40"/>
  <c r="E40" s="1"/>
  <c r="G40" s="1"/>
  <c r="C40"/>
  <c r="D39"/>
  <c r="E39" s="1"/>
  <c r="G39" s="1"/>
  <c r="C39"/>
  <c r="D38"/>
  <c r="D62" s="1"/>
  <c r="C38"/>
  <c r="C62" s="1"/>
  <c r="D35"/>
  <c r="E35" s="1"/>
  <c r="G35" s="1"/>
  <c r="C35"/>
  <c r="D33"/>
  <c r="E33" s="1"/>
  <c r="G33" s="1"/>
  <c r="C33"/>
  <c r="D32"/>
  <c r="E32" s="1"/>
  <c r="G32" s="1"/>
  <c r="C32"/>
  <c r="D31"/>
  <c r="E31" s="1"/>
  <c r="G31" s="1"/>
  <c r="C31"/>
  <c r="D30"/>
  <c r="E30" s="1"/>
  <c r="G30" s="1"/>
  <c r="C30"/>
  <c r="D29"/>
  <c r="E29" s="1"/>
  <c r="G29" s="1"/>
  <c r="C29"/>
  <c r="D28"/>
  <c r="E28" s="1"/>
  <c r="G28" s="1"/>
  <c r="C28"/>
  <c r="D27"/>
  <c r="E27" s="1"/>
  <c r="G27" s="1"/>
  <c r="C27"/>
  <c r="D26"/>
  <c r="E26" s="1"/>
  <c r="G26" s="1"/>
  <c r="C26"/>
  <c r="D25"/>
  <c r="E25" s="1"/>
  <c r="G25" s="1"/>
  <c r="C25"/>
  <c r="D24"/>
  <c r="E24" s="1"/>
  <c r="G24" s="1"/>
  <c r="C24"/>
  <c r="D23"/>
  <c r="E23" s="1"/>
  <c r="G23" s="1"/>
  <c r="C23"/>
  <c r="D22"/>
  <c r="E22" s="1"/>
  <c r="G22" s="1"/>
  <c r="C22"/>
  <c r="D21"/>
  <c r="E21" s="1"/>
  <c r="G21" s="1"/>
  <c r="C21"/>
  <c r="D20"/>
  <c r="E20" s="1"/>
  <c r="G20" s="1"/>
  <c r="C20"/>
  <c r="D19"/>
  <c r="D36" s="1"/>
  <c r="C19"/>
  <c r="C36" s="1"/>
  <c r="D16"/>
  <c r="E16" s="1"/>
  <c r="G16" s="1"/>
  <c r="C16"/>
  <c r="D15"/>
  <c r="E15" s="1"/>
  <c r="G15" s="1"/>
  <c r="C15"/>
  <c r="D14"/>
  <c r="C14"/>
  <c r="E14" s="1"/>
  <c r="G14" s="1"/>
  <c r="D13"/>
  <c r="E13" s="1"/>
  <c r="G13" s="1"/>
  <c r="C13"/>
  <c r="D12"/>
  <c r="E12" s="1"/>
  <c r="G12" s="1"/>
  <c r="C12"/>
  <c r="D11"/>
  <c r="E11" s="1"/>
  <c r="G11" s="1"/>
  <c r="C11"/>
  <c r="D10"/>
  <c r="E10" s="1"/>
  <c r="G10" s="1"/>
  <c r="C10"/>
  <c r="D9"/>
  <c r="E9" s="1"/>
  <c r="G9" s="1"/>
  <c r="C9"/>
  <c r="D8"/>
  <c r="E8" s="1"/>
  <c r="G8" s="1"/>
  <c r="C8"/>
  <c r="D7"/>
  <c r="E7" s="1"/>
  <c r="G7" s="1"/>
  <c r="C7"/>
  <c r="D6"/>
  <c r="D17" s="1"/>
  <c r="C6"/>
  <c r="C17" s="1"/>
  <c r="G88"/>
  <c r="G63"/>
  <c r="G37"/>
  <c r="G34"/>
  <c r="G18"/>
  <c r="H94" i="7"/>
  <c r="E94"/>
  <c r="J91"/>
  <c r="I91"/>
  <c r="J90"/>
  <c r="I90"/>
  <c r="J89"/>
  <c r="I89"/>
  <c r="J88"/>
  <c r="I88"/>
  <c r="J87"/>
  <c r="I87"/>
  <c r="J86"/>
  <c r="I86"/>
  <c r="J85"/>
  <c r="I85"/>
  <c r="J84"/>
  <c r="I84"/>
  <c r="J83"/>
  <c r="I83"/>
  <c r="J82"/>
  <c r="I82"/>
  <c r="J81"/>
  <c r="I81"/>
  <c r="J80"/>
  <c r="I80"/>
  <c r="J79"/>
  <c r="I79"/>
  <c r="J78"/>
  <c r="I78"/>
  <c r="J77"/>
  <c r="I77"/>
  <c r="J76"/>
  <c r="I76"/>
  <c r="J75"/>
  <c r="I75"/>
  <c r="J74"/>
  <c r="I74"/>
  <c r="J73"/>
  <c r="I73"/>
  <c r="J72"/>
  <c r="I72"/>
  <c r="J71"/>
  <c r="I71"/>
  <c r="J70"/>
  <c r="I70"/>
  <c r="J69"/>
  <c r="I69"/>
  <c r="J68"/>
  <c r="I68"/>
  <c r="J67"/>
  <c r="I67"/>
  <c r="J66"/>
  <c r="I66"/>
  <c r="J65"/>
  <c r="I65"/>
  <c r="J63"/>
  <c r="I63"/>
  <c r="J61"/>
  <c r="I61"/>
  <c r="J60"/>
  <c r="I60"/>
  <c r="J59"/>
  <c r="I59"/>
  <c r="J58"/>
  <c r="I58"/>
  <c r="J57"/>
  <c r="I57"/>
  <c r="J56"/>
  <c r="I56"/>
  <c r="J55"/>
  <c r="I55"/>
  <c r="J54"/>
  <c r="I54"/>
  <c r="J53"/>
  <c r="I53"/>
  <c r="J52"/>
  <c r="I52"/>
  <c r="J51"/>
  <c r="I51"/>
  <c r="J50"/>
  <c r="I50"/>
  <c r="J49"/>
  <c r="I49"/>
  <c r="J48"/>
  <c r="I48"/>
  <c r="J47"/>
  <c r="I47"/>
  <c r="J46"/>
  <c r="I46"/>
  <c r="J45"/>
  <c r="I45"/>
  <c r="J44"/>
  <c r="I44"/>
  <c r="J43"/>
  <c r="I43"/>
  <c r="J42"/>
  <c r="I42"/>
  <c r="J41"/>
  <c r="I41"/>
  <c r="J40"/>
  <c r="I40"/>
  <c r="J39"/>
  <c r="I39"/>
  <c r="J62"/>
  <c r="J37"/>
  <c r="I37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8"/>
  <c r="I18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H94" i="6"/>
  <c r="E94"/>
  <c r="J91"/>
  <c r="I91"/>
  <c r="J90"/>
  <c r="I90"/>
  <c r="J89"/>
  <c r="I89"/>
  <c r="J88"/>
  <c r="I88"/>
  <c r="J87"/>
  <c r="I87"/>
  <c r="J86"/>
  <c r="I86"/>
  <c r="J85"/>
  <c r="I85"/>
  <c r="J84"/>
  <c r="I84"/>
  <c r="J83"/>
  <c r="I83"/>
  <c r="J82"/>
  <c r="I82"/>
  <c r="J81"/>
  <c r="I81"/>
  <c r="J80"/>
  <c r="I80"/>
  <c r="J79"/>
  <c r="I79"/>
  <c r="J78"/>
  <c r="I78"/>
  <c r="J77"/>
  <c r="I77"/>
  <c r="J76"/>
  <c r="I76"/>
  <c r="J75"/>
  <c r="I75"/>
  <c r="J74"/>
  <c r="I74"/>
  <c r="J73"/>
  <c r="I73"/>
  <c r="J72"/>
  <c r="I72"/>
  <c r="J71"/>
  <c r="I71"/>
  <c r="J70"/>
  <c r="I70"/>
  <c r="J69"/>
  <c r="I69"/>
  <c r="J68"/>
  <c r="I68"/>
  <c r="J67"/>
  <c r="I67"/>
  <c r="J66"/>
  <c r="I66"/>
  <c r="J65"/>
  <c r="I65"/>
  <c r="J61"/>
  <c r="I61"/>
  <c r="J60"/>
  <c r="I60"/>
  <c r="J59"/>
  <c r="I59"/>
  <c r="J58"/>
  <c r="I58"/>
  <c r="J57"/>
  <c r="I57"/>
  <c r="J56"/>
  <c r="I56"/>
  <c r="J55"/>
  <c r="I55"/>
  <c r="J54"/>
  <c r="I54"/>
  <c r="J53"/>
  <c r="I53"/>
  <c r="J52"/>
  <c r="I52"/>
  <c r="J51"/>
  <c r="I51"/>
  <c r="J50"/>
  <c r="I50"/>
  <c r="J49"/>
  <c r="I49"/>
  <c r="J48"/>
  <c r="I48"/>
  <c r="J47"/>
  <c r="I47"/>
  <c r="J46"/>
  <c r="I46"/>
  <c r="J45"/>
  <c r="I45"/>
  <c r="J44"/>
  <c r="I44"/>
  <c r="J43"/>
  <c r="I43"/>
  <c r="J42"/>
  <c r="I42"/>
  <c r="J41"/>
  <c r="I41"/>
  <c r="J40"/>
  <c r="I40"/>
  <c r="J39"/>
  <c r="I39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X94" i="5"/>
  <c r="R94"/>
  <c r="N94"/>
  <c r="H94"/>
  <c r="E94"/>
  <c r="AB91"/>
  <c r="AA91"/>
  <c r="Z91"/>
  <c r="AA90"/>
  <c r="Z90"/>
  <c r="AB89"/>
  <c r="AA89"/>
  <c r="Z89"/>
  <c r="AA88"/>
  <c r="Z88"/>
  <c r="AB87"/>
  <c r="AA87"/>
  <c r="Z87"/>
  <c r="AA86"/>
  <c r="Z86"/>
  <c r="AB85"/>
  <c r="AA85"/>
  <c r="Z85"/>
  <c r="AA84"/>
  <c r="Z84"/>
  <c r="AB83"/>
  <c r="Z83"/>
  <c r="AB82"/>
  <c r="AA82"/>
  <c r="Z82"/>
  <c r="AA81"/>
  <c r="Z81"/>
  <c r="AB80"/>
  <c r="Z80"/>
  <c r="AB79"/>
  <c r="Z79"/>
  <c r="AB78"/>
  <c r="Z78"/>
  <c r="AB77"/>
  <c r="Z77"/>
  <c r="AB76"/>
  <c r="Z76"/>
  <c r="AB75"/>
  <c r="Z75"/>
  <c r="AA74"/>
  <c r="Z74"/>
  <c r="AA73"/>
  <c r="Z73"/>
  <c r="AB72"/>
  <c r="AA72"/>
  <c r="Z72"/>
  <c r="AA71"/>
  <c r="Z71"/>
  <c r="AB70"/>
  <c r="AA70"/>
  <c r="Z70"/>
  <c r="AA69"/>
  <c r="Z69"/>
  <c r="AB68"/>
  <c r="AA68"/>
  <c r="Z68"/>
  <c r="AA67"/>
  <c r="Z67"/>
  <c r="AB66"/>
  <c r="AA66"/>
  <c r="Z66"/>
  <c r="AA65"/>
  <c r="Z65"/>
  <c r="AB63"/>
  <c r="AA63"/>
  <c r="Z63"/>
  <c r="AB61"/>
  <c r="AA61"/>
  <c r="Z61"/>
  <c r="AA60"/>
  <c r="Z60"/>
  <c r="AB59"/>
  <c r="AA59"/>
  <c r="Z59"/>
  <c r="AA58"/>
  <c r="Z58"/>
  <c r="AB57"/>
  <c r="AA57"/>
  <c r="Z57"/>
  <c r="AB56"/>
  <c r="AA56"/>
  <c r="Z56"/>
  <c r="AB55"/>
  <c r="AA55"/>
  <c r="Z55"/>
  <c r="AB54"/>
  <c r="AA54"/>
  <c r="Z54"/>
  <c r="AB53"/>
  <c r="AA53"/>
  <c r="Z53"/>
  <c r="AB52"/>
  <c r="AA52"/>
  <c r="AB51"/>
  <c r="AA51"/>
  <c r="Z51"/>
  <c r="AB50"/>
  <c r="AA50"/>
  <c r="Z50"/>
  <c r="AB49"/>
  <c r="AA49"/>
  <c r="Z49"/>
  <c r="AB48"/>
  <c r="AA48"/>
  <c r="Z48"/>
  <c r="AB47"/>
  <c r="AA47"/>
  <c r="Z47"/>
  <c r="AB46"/>
  <c r="AA46"/>
  <c r="Z46"/>
  <c r="AA45"/>
  <c r="AA44"/>
  <c r="Z44"/>
  <c r="AB43"/>
  <c r="AA43"/>
  <c r="Z43"/>
  <c r="AA42"/>
  <c r="AB41"/>
  <c r="AA41"/>
  <c r="Z41"/>
  <c r="AA40"/>
  <c r="Z40"/>
  <c r="AB39"/>
  <c r="AA39"/>
  <c r="Z39"/>
  <c r="AB37"/>
  <c r="AA37"/>
  <c r="Z37"/>
  <c r="AB35"/>
  <c r="AA35"/>
  <c r="Z35"/>
  <c r="AA34"/>
  <c r="Z34"/>
  <c r="AB33"/>
  <c r="AA33"/>
  <c r="Z33"/>
  <c r="AB32"/>
  <c r="AA32"/>
  <c r="Z32"/>
  <c r="AB31"/>
  <c r="AA31"/>
  <c r="Z31"/>
  <c r="AB30"/>
  <c r="AA30"/>
  <c r="Z30"/>
  <c r="AB29"/>
  <c r="AA29"/>
  <c r="Z29"/>
  <c r="AA28"/>
  <c r="Z28"/>
  <c r="AB27"/>
  <c r="AA27"/>
  <c r="Z27"/>
  <c r="AB26"/>
  <c r="AA26"/>
  <c r="Z26"/>
  <c r="AB25"/>
  <c r="AA25"/>
  <c r="Z25"/>
  <c r="AB24"/>
  <c r="AA24"/>
  <c r="Z24"/>
  <c r="AB23"/>
  <c r="AA23"/>
  <c r="Z23"/>
  <c r="AB22"/>
  <c r="AA22"/>
  <c r="Z22"/>
  <c r="AB21"/>
  <c r="AA21"/>
  <c r="Z21"/>
  <c r="AB20"/>
  <c r="AA20"/>
  <c r="Z20"/>
  <c r="AB18"/>
  <c r="AA18"/>
  <c r="Z18"/>
  <c r="AB16"/>
  <c r="Z16"/>
  <c r="AA15"/>
  <c r="Z15"/>
  <c r="AB14"/>
  <c r="AA14"/>
  <c r="Z14"/>
  <c r="AA13"/>
  <c r="Z13"/>
  <c r="AB12"/>
  <c r="AA12"/>
  <c r="Z12"/>
  <c r="AA11"/>
  <c r="Z11"/>
  <c r="AB10"/>
  <c r="AA10"/>
  <c r="Z10"/>
  <c r="AB9"/>
  <c r="AA9"/>
  <c r="Z9"/>
  <c r="AB8"/>
  <c r="AA8"/>
  <c r="Z8"/>
  <c r="AB7"/>
  <c r="AA7"/>
  <c r="Z7"/>
  <c r="K94" i="4"/>
  <c r="E94"/>
  <c r="N91"/>
  <c r="M91"/>
  <c r="N90"/>
  <c r="M90"/>
  <c r="N89"/>
  <c r="M89"/>
  <c r="N88"/>
  <c r="M88"/>
  <c r="N87"/>
  <c r="M87"/>
  <c r="N86"/>
  <c r="M86"/>
  <c r="N85"/>
  <c r="M85"/>
  <c r="N84"/>
  <c r="M84"/>
  <c r="N83"/>
  <c r="M83"/>
  <c r="N82"/>
  <c r="M82"/>
  <c r="N81"/>
  <c r="M81"/>
  <c r="N80"/>
  <c r="M80"/>
  <c r="N79"/>
  <c r="M79"/>
  <c r="N78"/>
  <c r="M78"/>
  <c r="N77"/>
  <c r="M77"/>
  <c r="N76"/>
  <c r="M76"/>
  <c r="N75"/>
  <c r="M75"/>
  <c r="N74"/>
  <c r="M74"/>
  <c r="N73"/>
  <c r="M73"/>
  <c r="N72"/>
  <c r="M72"/>
  <c r="N71"/>
  <c r="M71"/>
  <c r="N70"/>
  <c r="M70"/>
  <c r="N69"/>
  <c r="M69"/>
  <c r="N68"/>
  <c r="M68"/>
  <c r="N67"/>
  <c r="M67"/>
  <c r="N66"/>
  <c r="M66"/>
  <c r="N65"/>
  <c r="M65"/>
  <c r="N61"/>
  <c r="M61"/>
  <c r="N60"/>
  <c r="M60"/>
  <c r="N59"/>
  <c r="M59"/>
  <c r="N58"/>
  <c r="M58"/>
  <c r="N57"/>
  <c r="M57"/>
  <c r="N56"/>
  <c r="M56"/>
  <c r="N55"/>
  <c r="M55"/>
  <c r="N54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M19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K94" i="3"/>
  <c r="E94"/>
  <c r="M93"/>
  <c r="M92"/>
  <c r="N91"/>
  <c r="M91"/>
  <c r="N90"/>
  <c r="M90"/>
  <c r="N89"/>
  <c r="M89"/>
  <c r="N88"/>
  <c r="M88"/>
  <c r="N87"/>
  <c r="M87"/>
  <c r="N86"/>
  <c r="M86"/>
  <c r="N85"/>
  <c r="M85"/>
  <c r="N84"/>
  <c r="M84"/>
  <c r="N83"/>
  <c r="M83"/>
  <c r="N82"/>
  <c r="M82"/>
  <c r="N81"/>
  <c r="M81"/>
  <c r="N80"/>
  <c r="M80"/>
  <c r="N79"/>
  <c r="M79"/>
  <c r="N78"/>
  <c r="M78"/>
  <c r="N77"/>
  <c r="M77"/>
  <c r="N76"/>
  <c r="M76"/>
  <c r="N75"/>
  <c r="M75"/>
  <c r="N74"/>
  <c r="M74"/>
  <c r="N73"/>
  <c r="M73"/>
  <c r="N72"/>
  <c r="M72"/>
  <c r="N71"/>
  <c r="M71"/>
  <c r="N70"/>
  <c r="M70"/>
  <c r="N69"/>
  <c r="M69"/>
  <c r="N68"/>
  <c r="M68"/>
  <c r="N67"/>
  <c r="M67"/>
  <c r="N66"/>
  <c r="M66"/>
  <c r="N65"/>
  <c r="M65"/>
  <c r="M63"/>
  <c r="M62"/>
  <c r="N61"/>
  <c r="M61"/>
  <c r="N60"/>
  <c r="M60"/>
  <c r="N59"/>
  <c r="M59"/>
  <c r="N58"/>
  <c r="M58"/>
  <c r="N57"/>
  <c r="M57"/>
  <c r="N56"/>
  <c r="M56"/>
  <c r="N55"/>
  <c r="M55"/>
  <c r="N54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M37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M18"/>
  <c r="M17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U94" i="2"/>
  <c r="O94"/>
  <c r="K94"/>
  <c r="E94"/>
  <c r="X91"/>
  <c r="W91"/>
  <c r="Y90"/>
  <c r="W90"/>
  <c r="X89"/>
  <c r="W89"/>
  <c r="Y88"/>
  <c r="W88"/>
  <c r="X87"/>
  <c r="Y86"/>
  <c r="W86"/>
  <c r="X85"/>
  <c r="W85"/>
  <c r="Y84"/>
  <c r="W84"/>
  <c r="X83"/>
  <c r="W83"/>
  <c r="Y82"/>
  <c r="W82"/>
  <c r="X81"/>
  <c r="W81"/>
  <c r="Y80"/>
  <c r="W80"/>
  <c r="X79"/>
  <c r="W79"/>
  <c r="Y78"/>
  <c r="W78"/>
  <c r="X77"/>
  <c r="W77"/>
  <c r="Y76"/>
  <c r="W76"/>
  <c r="X75"/>
  <c r="W75"/>
  <c r="Y74"/>
  <c r="W74"/>
  <c r="X73"/>
  <c r="W73"/>
  <c r="Y72"/>
  <c r="W72"/>
  <c r="X71"/>
  <c r="W71"/>
  <c r="Y70"/>
  <c r="W70"/>
  <c r="X69"/>
  <c r="W69"/>
  <c r="Y68"/>
  <c r="W68"/>
  <c r="X67"/>
  <c r="W67"/>
  <c r="Y66"/>
  <c r="W66"/>
  <c r="X65"/>
  <c r="W65"/>
  <c r="Y63"/>
  <c r="X63"/>
  <c r="W63"/>
  <c r="Y61"/>
  <c r="X61"/>
  <c r="W61"/>
  <c r="Y60"/>
  <c r="W60"/>
  <c r="X59"/>
  <c r="Y58"/>
  <c r="W58"/>
  <c r="X57"/>
  <c r="Y56"/>
  <c r="W56"/>
  <c r="X55"/>
  <c r="Y54"/>
  <c r="W54"/>
  <c r="X53"/>
  <c r="Y52"/>
  <c r="W52"/>
  <c r="X51"/>
  <c r="Y50"/>
  <c r="W50"/>
  <c r="X49"/>
  <c r="Y48"/>
  <c r="W48"/>
  <c r="X47"/>
  <c r="X45"/>
  <c r="W44"/>
  <c r="X43"/>
  <c r="X42"/>
  <c r="W42"/>
  <c r="X41"/>
  <c r="X40"/>
  <c r="X39"/>
  <c r="Y37"/>
  <c r="X37"/>
  <c r="W37"/>
  <c r="Y35"/>
  <c r="W35"/>
  <c r="Y34"/>
  <c r="W34"/>
  <c r="Y33"/>
  <c r="W33"/>
  <c r="Y32"/>
  <c r="W32"/>
  <c r="Y31"/>
  <c r="W31"/>
  <c r="Y30"/>
  <c r="W30"/>
  <c r="Y29"/>
  <c r="W29"/>
  <c r="Y28"/>
  <c r="W28"/>
  <c r="Y27"/>
  <c r="W27"/>
  <c r="X26"/>
  <c r="W26"/>
  <c r="X25"/>
  <c r="X24"/>
  <c r="X23"/>
  <c r="X22"/>
  <c r="X21"/>
  <c r="X20"/>
  <c r="Y18"/>
  <c r="X18"/>
  <c r="W18"/>
  <c r="X16"/>
  <c r="W16"/>
  <c r="X15"/>
  <c r="X14"/>
  <c r="X13"/>
  <c r="X12"/>
  <c r="X10"/>
  <c r="X9"/>
  <c r="X8"/>
  <c r="X7"/>
  <c r="R98" i="1"/>
  <c r="O98"/>
  <c r="K98"/>
  <c r="E98"/>
  <c r="AF95"/>
  <c r="AG95"/>
  <c r="AE95"/>
  <c r="AE94"/>
  <c r="AF93"/>
  <c r="AE93"/>
  <c r="AF92"/>
  <c r="AG92"/>
  <c r="AG91"/>
  <c r="AF90"/>
  <c r="AG90"/>
  <c r="AE90"/>
  <c r="AF89"/>
  <c r="AE89"/>
  <c r="AF88"/>
  <c r="AG88"/>
  <c r="AG87"/>
  <c r="AF86"/>
  <c r="AE86"/>
  <c r="AF85"/>
  <c r="AF84"/>
  <c r="AG84"/>
  <c r="AE84"/>
  <c r="AF82"/>
  <c r="AG82"/>
  <c r="AE82"/>
  <c r="AF81"/>
  <c r="AG81"/>
  <c r="AE81"/>
  <c r="AF80"/>
  <c r="AG80"/>
  <c r="AE80"/>
  <c r="AF79"/>
  <c r="AG79"/>
  <c r="AE79"/>
  <c r="AF78"/>
  <c r="AG78"/>
  <c r="AE78"/>
  <c r="AF77"/>
  <c r="AG77"/>
  <c r="AE77"/>
  <c r="AF76"/>
  <c r="AG76"/>
  <c r="AE76"/>
  <c r="AF75"/>
  <c r="AG75"/>
  <c r="AE75"/>
  <c r="AF74"/>
  <c r="AE74"/>
  <c r="AF73"/>
  <c r="AF72"/>
  <c r="AG72"/>
  <c r="AE72"/>
  <c r="AF71"/>
  <c r="AF70"/>
  <c r="AG70"/>
  <c r="AE70"/>
  <c r="AF69"/>
  <c r="AG67"/>
  <c r="AF67"/>
  <c r="AE67"/>
  <c r="AF65"/>
  <c r="AG65"/>
  <c r="AE65"/>
  <c r="AF64"/>
  <c r="AG64"/>
  <c r="AE64"/>
  <c r="AF63"/>
  <c r="AG63"/>
  <c r="AE63"/>
  <c r="AF62"/>
  <c r="AG62"/>
  <c r="AE62"/>
  <c r="AF61"/>
  <c r="AG61"/>
  <c r="AE61"/>
  <c r="AF60"/>
  <c r="AG60"/>
  <c r="AE60"/>
  <c r="AF59"/>
  <c r="AG59"/>
  <c r="AE59"/>
  <c r="AF58"/>
  <c r="AG58"/>
  <c r="AE58"/>
  <c r="AF57"/>
  <c r="AG57"/>
  <c r="AE57"/>
  <c r="AF56"/>
  <c r="AG56"/>
  <c r="AE56"/>
  <c r="AF54"/>
  <c r="AG54"/>
  <c r="AE54"/>
  <c r="AF52"/>
  <c r="AG52"/>
  <c r="AE52"/>
  <c r="AF51"/>
  <c r="AG51"/>
  <c r="AE51"/>
  <c r="AF50"/>
  <c r="AG50"/>
  <c r="AE50"/>
  <c r="AF49"/>
  <c r="AG49"/>
  <c r="AE49"/>
  <c r="AF48"/>
  <c r="AG48"/>
  <c r="AE48"/>
  <c r="AF47"/>
  <c r="AG47"/>
  <c r="AE47"/>
  <c r="AF46"/>
  <c r="AG46"/>
  <c r="AE46"/>
  <c r="AF45"/>
  <c r="AG45"/>
  <c r="AE45"/>
  <c r="AF44"/>
  <c r="AG44"/>
  <c r="AE44"/>
  <c r="AF43"/>
  <c r="AG43"/>
  <c r="AE43"/>
  <c r="AG41"/>
  <c r="AF41"/>
  <c r="AE41"/>
  <c r="AF38"/>
  <c r="AG38"/>
  <c r="AE38"/>
  <c r="AF37"/>
  <c r="AG32"/>
  <c r="AF31"/>
  <c r="AG31"/>
  <c r="AE31"/>
  <c r="AF29"/>
  <c r="AE29"/>
  <c r="AF28"/>
  <c r="AG28"/>
  <c r="AE28"/>
  <c r="AG25"/>
  <c r="AF25"/>
  <c r="AE25"/>
  <c r="AG22"/>
  <c r="AF22"/>
  <c r="AE22"/>
  <c r="AF20"/>
  <c r="AG20"/>
  <c r="AE20"/>
  <c r="AF19"/>
  <c r="AF18"/>
  <c r="AF17"/>
  <c r="AF16"/>
  <c r="AF15"/>
  <c r="AF14"/>
  <c r="AF13"/>
  <c r="AF12"/>
  <c r="C93" i="8" l="1"/>
  <c r="E92"/>
  <c r="D92"/>
  <c r="D93" s="1"/>
  <c r="E6"/>
  <c r="E17" s="1"/>
  <c r="G17" s="1"/>
  <c r="E19"/>
  <c r="E36" s="1"/>
  <c r="G36" s="1"/>
  <c r="E38"/>
  <c r="E62" s="1"/>
  <c r="G62" s="1"/>
  <c r="G6"/>
  <c r="I64" i="7"/>
  <c r="J38"/>
  <c r="J38" i="6"/>
  <c r="I64"/>
  <c r="AB11" i="5"/>
  <c r="AB13"/>
  <c r="AB15"/>
  <c r="AB42"/>
  <c r="AB44"/>
  <c r="AB65"/>
  <c r="AB67"/>
  <c r="AB69"/>
  <c r="AB71"/>
  <c r="AB73"/>
  <c r="AB28"/>
  <c r="AB34"/>
  <c r="AB40"/>
  <c r="AB45"/>
  <c r="Z52"/>
  <c r="AB74"/>
  <c r="AB58"/>
  <c r="AB60"/>
  <c r="AB84"/>
  <c r="AB86"/>
  <c r="AB88"/>
  <c r="AB90"/>
  <c r="AA16"/>
  <c r="Z42"/>
  <c r="Z45"/>
  <c r="AA75"/>
  <c r="AA76"/>
  <c r="AA77"/>
  <c r="AA78"/>
  <c r="AA79"/>
  <c r="AA80"/>
  <c r="AB81"/>
  <c r="AA83"/>
  <c r="R95"/>
  <c r="X95"/>
  <c r="M6" i="4"/>
  <c r="N6"/>
  <c r="M38" i="3"/>
  <c r="M64"/>
  <c r="N6"/>
  <c r="X11" i="2"/>
  <c r="X32"/>
  <c r="X33"/>
  <c r="X34"/>
  <c r="X35"/>
  <c r="X44"/>
  <c r="X46"/>
  <c r="X48"/>
  <c r="X50"/>
  <c r="X52"/>
  <c r="X54"/>
  <c r="X56"/>
  <c r="X58"/>
  <c r="X60"/>
  <c r="X66"/>
  <c r="X68"/>
  <c r="X70"/>
  <c r="X72"/>
  <c r="X74"/>
  <c r="X76"/>
  <c r="X78"/>
  <c r="X80"/>
  <c r="X82"/>
  <c r="X84"/>
  <c r="X86"/>
  <c r="X88"/>
  <c r="X90"/>
  <c r="Y19"/>
  <c r="Y36"/>
  <c r="Y7"/>
  <c r="Y8"/>
  <c r="Y9"/>
  <c r="Y10"/>
  <c r="Y11"/>
  <c r="Y13"/>
  <c r="Y14"/>
  <c r="Y15"/>
  <c r="Y16"/>
  <c r="Y20"/>
  <c r="Y21"/>
  <c r="Y22"/>
  <c r="Y23"/>
  <c r="Y24"/>
  <c r="Y26"/>
  <c r="X27"/>
  <c r="X29"/>
  <c r="X30"/>
  <c r="Y40"/>
  <c r="Y41"/>
  <c r="Y42"/>
  <c r="Y44"/>
  <c r="W46"/>
  <c r="Y46"/>
  <c r="W7"/>
  <c r="W8"/>
  <c r="W9"/>
  <c r="W10"/>
  <c r="W11"/>
  <c r="W12"/>
  <c r="Y12"/>
  <c r="W13"/>
  <c r="W14"/>
  <c r="W15"/>
  <c r="W20"/>
  <c r="W21"/>
  <c r="W22"/>
  <c r="W23"/>
  <c r="W24"/>
  <c r="W25"/>
  <c r="Y25"/>
  <c r="X28"/>
  <c r="X31"/>
  <c r="W39"/>
  <c r="Y39"/>
  <c r="W40"/>
  <c r="W41"/>
  <c r="W43"/>
  <c r="Y43"/>
  <c r="W45"/>
  <c r="Y45"/>
  <c r="W47"/>
  <c r="Y47"/>
  <c r="W49"/>
  <c r="Y49"/>
  <c r="W51"/>
  <c r="Y51"/>
  <c r="W53"/>
  <c r="Y53"/>
  <c r="W55"/>
  <c r="Y55"/>
  <c r="W57"/>
  <c r="Y57"/>
  <c r="W59"/>
  <c r="Y59"/>
  <c r="Y65"/>
  <c r="Y67"/>
  <c r="Y69"/>
  <c r="Y71"/>
  <c r="Y73"/>
  <c r="Y75"/>
  <c r="Y77"/>
  <c r="Y79"/>
  <c r="Y81"/>
  <c r="Y83"/>
  <c r="Y85"/>
  <c r="W87"/>
  <c r="Y87"/>
  <c r="Y89"/>
  <c r="Y91"/>
  <c r="O95"/>
  <c r="U95"/>
  <c r="AE12" i="1"/>
  <c r="AG12"/>
  <c r="AE13"/>
  <c r="AG13"/>
  <c r="AE14"/>
  <c r="AG14"/>
  <c r="AE15"/>
  <c r="AG15"/>
  <c r="AE16"/>
  <c r="AG16"/>
  <c r="AE17"/>
  <c r="AG17"/>
  <c r="AE18"/>
  <c r="AG18"/>
  <c r="AE19"/>
  <c r="AG19"/>
  <c r="AE26"/>
  <c r="AG26"/>
  <c r="AF26"/>
  <c r="AE27"/>
  <c r="AG27"/>
  <c r="AF27"/>
  <c r="AE37"/>
  <c r="AG37"/>
  <c r="AE39"/>
  <c r="AG39"/>
  <c r="AF39"/>
  <c r="AG86"/>
  <c r="AE88"/>
  <c r="AE92"/>
  <c r="AE24"/>
  <c r="AG24"/>
  <c r="AF24"/>
  <c r="AG29"/>
  <c r="AE30"/>
  <c r="AG30"/>
  <c r="AF30"/>
  <c r="AE32"/>
  <c r="AF32"/>
  <c r="AE33"/>
  <c r="AG33"/>
  <c r="AF33"/>
  <c r="AE34"/>
  <c r="AG34"/>
  <c r="AF34"/>
  <c r="AE69"/>
  <c r="AG69"/>
  <c r="AE71"/>
  <c r="AG71"/>
  <c r="AE73"/>
  <c r="AG73"/>
  <c r="AG74"/>
  <c r="AE83"/>
  <c r="AG83"/>
  <c r="AF83"/>
  <c r="AE85"/>
  <c r="AG85"/>
  <c r="AE87"/>
  <c r="AF87"/>
  <c r="AG89"/>
  <c r="AE91"/>
  <c r="AF91"/>
  <c r="AG93"/>
  <c r="AG94"/>
  <c r="AF94"/>
  <c r="O99"/>
  <c r="R99"/>
  <c r="G38" i="8" l="1"/>
  <c r="E93"/>
  <c r="G19"/>
  <c r="G64"/>
  <c r="I38" i="7"/>
  <c r="I62"/>
  <c r="J6"/>
  <c r="J17"/>
  <c r="I19"/>
  <c r="I36"/>
  <c r="I17"/>
  <c r="I6"/>
  <c r="J64"/>
  <c r="J36"/>
  <c r="J19"/>
  <c r="I92"/>
  <c r="I38" i="6"/>
  <c r="J6"/>
  <c r="I6"/>
  <c r="I19"/>
  <c r="J19"/>
  <c r="J64"/>
  <c r="E95"/>
  <c r="AB36" i="5"/>
  <c r="AB19"/>
  <c r="AB17"/>
  <c r="AA64"/>
  <c r="AA36"/>
  <c r="AA19"/>
  <c r="Z38"/>
  <c r="Z62"/>
  <c r="AB62"/>
  <c r="AB38"/>
  <c r="AB6"/>
  <c r="AB64"/>
  <c r="Z17"/>
  <c r="Z6"/>
  <c r="AA62"/>
  <c r="AA38"/>
  <c r="Z64"/>
  <c r="Z19"/>
  <c r="Z36"/>
  <c r="AA17"/>
  <c r="AA6"/>
  <c r="N38" i="4"/>
  <c r="M64"/>
  <c r="E95"/>
  <c r="M38"/>
  <c r="K95"/>
  <c r="N64"/>
  <c r="N19"/>
  <c r="N38" i="3"/>
  <c r="N64"/>
  <c r="M19"/>
  <c r="E95"/>
  <c r="N19"/>
  <c r="M6"/>
  <c r="Y62" i="2"/>
  <c r="Y38"/>
  <c r="X64"/>
  <c r="X6"/>
  <c r="X17"/>
  <c r="W17"/>
  <c r="W6"/>
  <c r="W62"/>
  <c r="Y64"/>
  <c r="X36"/>
  <c r="Y17"/>
  <c r="Y6"/>
  <c r="Y92"/>
  <c r="X19"/>
  <c r="W92"/>
  <c r="X62"/>
  <c r="W36"/>
  <c r="W19"/>
  <c r="W64"/>
  <c r="W38"/>
  <c r="X38"/>
  <c r="AF42" i="1"/>
  <c r="AE96"/>
  <c r="AG68"/>
  <c r="AE68"/>
  <c r="AE42"/>
  <c r="AG42"/>
  <c r="AF68"/>
  <c r="G92" i="8" l="1"/>
  <c r="J92" i="7"/>
  <c r="E95"/>
  <c r="I93"/>
  <c r="H95" i="6"/>
  <c r="Z92" i="5"/>
  <c r="AB92"/>
  <c r="AA92"/>
  <c r="K95" i="3"/>
  <c r="W93" i="2"/>
  <c r="E95"/>
  <c r="Y93"/>
  <c r="K95"/>
  <c r="X93"/>
  <c r="X92"/>
  <c r="AG96" i="1"/>
  <c r="AF96"/>
  <c r="G93" i="8" l="1"/>
  <c r="C95"/>
  <c r="D95"/>
  <c r="H95" i="7"/>
  <c r="J93"/>
  <c r="AA93" i="5"/>
  <c r="H95"/>
  <c r="Z93"/>
  <c r="E95"/>
  <c r="AB93"/>
  <c r="N95"/>
  <c r="V98" i="1" l="1"/>
  <c r="AB98" l="1"/>
  <c r="AE11"/>
  <c r="AE55" l="1"/>
  <c r="AG55" l="1"/>
  <c r="AF55" l="1"/>
  <c r="AE53" l="1"/>
  <c r="AG53" l="1"/>
  <c r="AE66"/>
  <c r="AF53"/>
  <c r="AG66" l="1"/>
  <c r="AF66"/>
  <c r="AE10" l="1"/>
  <c r="AE21"/>
  <c r="AE23" l="1"/>
  <c r="V99" l="1"/>
  <c r="AF23"/>
  <c r="AG23"/>
  <c r="AF10" l="1"/>
  <c r="AE36"/>
  <c r="AG36"/>
  <c r="AE35"/>
  <c r="AF36" l="1"/>
  <c r="AG10"/>
  <c r="AG35"/>
  <c r="AF11"/>
  <c r="AG11"/>
  <c r="AF21"/>
  <c r="AF35"/>
  <c r="AB99"/>
  <c r="AE40" l="1"/>
  <c r="AG21"/>
  <c r="AF40"/>
  <c r="AF97"/>
  <c r="AG40"/>
  <c r="E99" l="1"/>
  <c r="AE97"/>
  <c r="K99"/>
  <c r="AG97"/>
</calcChain>
</file>

<file path=xl/sharedStrings.xml><?xml version="1.0" encoding="utf-8"?>
<sst xmlns="http://schemas.openxmlformats.org/spreadsheetml/2006/main" count="854" uniqueCount="112">
  <si>
    <t>I. Стационарная помощь, ВСЕГО:</t>
  </si>
  <si>
    <t>в т.ч. ВМП:</t>
  </si>
  <si>
    <t>РЕАБИЛИТАЦИЯ:</t>
  </si>
  <si>
    <t>Наименование МО</t>
  </si>
  <si>
    <t>КСГ</t>
  </si>
  <si>
    <t>К/ДНИ</t>
  </si>
  <si>
    <t>ФИНАНСОВЫЕ СРЕДСТВА (руб.):</t>
  </si>
  <si>
    <t>Орловский филиал ООО "СМК РЕСО-МЕД"</t>
  </si>
  <si>
    <t>Орловский филиал АО "СТРАХОВАЯ КОМПАНИЯ  "СОГАЗ-МЕД"</t>
  </si>
  <si>
    <t>ИТОГО по СМО:</t>
  </si>
  <si>
    <t>2024 год</t>
  </si>
  <si>
    <t>Областные учреждения</t>
  </si>
  <si>
    <t>БУЗ Орловской области "ООКБ"</t>
  </si>
  <si>
    <t>БУЗ Орловской области "НКМЦ им. З.И.Круглой"</t>
  </si>
  <si>
    <t>БУЗ Орловской области "ООД"</t>
  </si>
  <si>
    <t>БУЗ Орловской области "ООСП"</t>
  </si>
  <si>
    <t>БУЗ Орловской области "ООКВД"</t>
  </si>
  <si>
    <t>БУЗ Орловской области "ООВФД"</t>
  </si>
  <si>
    <t xml:space="preserve">БУЗ Орловской области "ОПТД" </t>
  </si>
  <si>
    <t>БУЗ Орловской области "Орловский  центр СПИД"</t>
  </si>
  <si>
    <t>ФГАУ "НМИЦ "МНТК "Микрохирургия глаза" им. акад. С.Н. Федорова" Минздрава РФ</t>
  </si>
  <si>
    <t>ИТОГО ОБЛАСТНЫЕ УЧРЕЖДЕНИЯ:</t>
  </si>
  <si>
    <t>Городские учреждения</t>
  </si>
  <si>
    <t>БУЗ Орловской области "БСМП им. Н. А. Семашко"</t>
  </si>
  <si>
    <t>БУЗ Орловской области "Городская больница им. С. П. Боткина"</t>
  </si>
  <si>
    <t>БУЗ Орловской области "Родильный дом"</t>
  </si>
  <si>
    <t>БУЗ Орловской области "Поликлиника № 1"</t>
  </si>
  <si>
    <t>БУЗ Орловской области "Поликлиника № 2"</t>
  </si>
  <si>
    <t>БУЗ Орловской области "Поликлиника № 3"</t>
  </si>
  <si>
    <t>БУЗ Орловской области "Детская поликлиника № 1"</t>
  </si>
  <si>
    <t>БУЗ Орловской области "Детская поликлиника № 2"</t>
  </si>
  <si>
    <t>БУЗ Орловской области "Детская поликлиника № 3"</t>
  </si>
  <si>
    <t>БУЗ Орловской области "Детская стоматологическая поликлиника"</t>
  </si>
  <si>
    <t>БУЗ Орловской области "ССМП"</t>
  </si>
  <si>
    <t>ФКУЗ "МСЧ МВД России по Орловской области"</t>
  </si>
  <si>
    <t>ГУП Орловской области "Санаторий "Дубрава"</t>
  </si>
  <si>
    <t>БУЗ Орловской области "ДС "Орловчанка"</t>
  </si>
  <si>
    <t>ИТОГО ГОРОДСКИЕ УЧРЕЖДЕНИЯ:</t>
  </si>
  <si>
    <t>Районные учреждения (юр.лица)</t>
  </si>
  <si>
    <t>БУЗ Орловской области "Болховская ЦРБ"</t>
  </si>
  <si>
    <t>БУЗ Орловской области "Верховская ЦРБ"</t>
  </si>
  <si>
    <t>БУЗ Орловской области "Глазуновская ЦРБ"</t>
  </si>
  <si>
    <t>БУЗ Орловской области "Дмитровская ЦРБ"</t>
  </si>
  <si>
    <t>БУЗ Орловской области "Должанская ЦРБ"</t>
  </si>
  <si>
    <t>БУЗ Орловской области "Залегощенская ЦРБ"</t>
  </si>
  <si>
    <t>БУЗ Орловской области "Знаменская ЦРБ"</t>
  </si>
  <si>
    <t>БУЗ Орловской области "Колпнянская ЦРБ"</t>
  </si>
  <si>
    <t>БУЗ Орловской области "Корсаковская ЦРБ"</t>
  </si>
  <si>
    <t>БУЗ Орловской области "Краснозоренская ЦРБ"</t>
  </si>
  <si>
    <t>БУЗ Орловской области "Кромская ЦРБ"</t>
  </si>
  <si>
    <t>БУЗ Орловской области "Ливенская ЦРБ"</t>
  </si>
  <si>
    <t>БУЗ Орловской области "Малоархангельская ЦРБ"</t>
  </si>
  <si>
    <t>БУЗ Орловской области "Мценская ЦРБ"</t>
  </si>
  <si>
    <t>БУЗ Орловской области "Нарышкинская ЦРБ"</t>
  </si>
  <si>
    <t>БУЗ Орловской области "Новодеревеньковская ЦРБ"</t>
  </si>
  <si>
    <t>БУЗ Орловской области "Новосильская ЦРБ"</t>
  </si>
  <si>
    <t xml:space="preserve">БУЗ Орловской области "Плещеевская ЦРБ" </t>
  </si>
  <si>
    <t>БУЗ Орловской области "Покровская ЦРБ"</t>
  </si>
  <si>
    <t>БУЗ Орловской области "Свердловская ЦРБ"</t>
  </si>
  <si>
    <t>БУЗ Орловской области "Сосковская ЦРБ"</t>
  </si>
  <si>
    <t>БУЗ Орловской области "Троснянская ЦРБ"</t>
  </si>
  <si>
    <t>БУЗ Орловской области "Хотынецкая ЦРБ"</t>
  </si>
  <si>
    <t>БУЗ Орловской области "Шаблыкинская ЦРБ"</t>
  </si>
  <si>
    <t>ИТОГО РАЙОННЫЕ УЧРЕЖДЕНИЯ:</t>
  </si>
  <si>
    <t>Частные учреждения</t>
  </si>
  <si>
    <t>ЧУЗ «РЖД-Медицина» г.Орёл»</t>
  </si>
  <si>
    <t>ООО "Санаторий "Лесной"</t>
  </si>
  <si>
    <t>ООО "Диалам +"</t>
  </si>
  <si>
    <t>ООО "Нефролайн-Орел"</t>
  </si>
  <si>
    <t>ООО "МРТ-Эксперт Орел"</t>
  </si>
  <si>
    <t>ООО "Центр слуха "Звуки жизни"</t>
  </si>
  <si>
    <t>ООО "Клиника "Диксион-Орел"</t>
  </si>
  <si>
    <t>ООО "Диксион-Практика ОКА"</t>
  </si>
  <si>
    <t>ООО "ЭКО центр"</t>
  </si>
  <si>
    <t>ООО "МЦ здоровье"</t>
  </si>
  <si>
    <t>ООО "М-Лайн"</t>
  </si>
  <si>
    <t xml:space="preserve">ООО "Центр ЭКО" </t>
  </si>
  <si>
    <t xml:space="preserve">ООО "ПЭТ-Технолоджи Диагностика" </t>
  </si>
  <si>
    <t>ООО ДЦ "НЕФРОС-КАЛУГА"</t>
  </si>
  <si>
    <t>ООО "Лаборатория Гемотест"</t>
  </si>
  <si>
    <t>ООО "ИНВИТРО"</t>
  </si>
  <si>
    <t>ООО "НПФ "Хеликс"</t>
  </si>
  <si>
    <t>ООО "Виталаб"</t>
  </si>
  <si>
    <t xml:space="preserve">ООО "Медискан" </t>
  </si>
  <si>
    <t xml:space="preserve">ООО "МЕДКЛУБ" </t>
  </si>
  <si>
    <t xml:space="preserve">АО "Медицина" </t>
  </si>
  <si>
    <t xml:space="preserve">ООО "Центр репродукции и генетики" </t>
  </si>
  <si>
    <t xml:space="preserve">ООО "Реал Мед" </t>
  </si>
  <si>
    <t xml:space="preserve">ООО "МЦ Сакара" </t>
  </si>
  <si>
    <t>ООО "Аквилаб"</t>
  </si>
  <si>
    <t xml:space="preserve">ООО "ВИТРОМЕД" </t>
  </si>
  <si>
    <t xml:space="preserve">ООО "МЦ ПРОФЭКСПЕРТ" </t>
  </si>
  <si>
    <t xml:space="preserve">ОБУЗ "Областное патологоанатомическое бюро" </t>
  </si>
  <si>
    <t>ИТОГО ЧАСТНЫЕ УЧРЕЖДЕНИЯ:</t>
  </si>
  <si>
    <t>ВСЕГО:</t>
  </si>
  <si>
    <t>II. Стационарозамещающая помощь, ВСЕГО:</t>
  </si>
  <si>
    <t>ПАЦ./ДНИ</t>
  </si>
  <si>
    <t>III. Амбулаторная помощь (посещения с профилактической целью), ВСЕГО:</t>
  </si>
  <si>
    <t>ПОСЕЩЕНИЯ</t>
  </si>
  <si>
    <t>УЕТы</t>
  </si>
  <si>
    <t>IV. Амбулаторная помощь (посещения с неотложной целью), ВСЕГО:</t>
  </si>
  <si>
    <t>V. Амбулаторная помощь (посещения по заболеванию/обращения), ВСЕГО:</t>
  </si>
  <si>
    <t>ОБРАЩЕНИЯ</t>
  </si>
  <si>
    <t>КОМПЛЕКСНЫЕ ПОСЕЩЕНИЯ</t>
  </si>
  <si>
    <t>VI. Помощь, оказанная всне медицинской организации (скорая помощь), ВСЕГО:</t>
  </si>
  <si>
    <t>ВЫЗОВЫ</t>
  </si>
  <si>
    <t>VII. УСЛУГИ (диагностические услуги, оказываемые в амбулаторных условиях), ВСЕГО:</t>
  </si>
  <si>
    <t>УСЛУГИ</t>
  </si>
  <si>
    <t>VIII. Финансовых средств, ВСЕГО:</t>
  </si>
  <si>
    <t>Распределение объемных и финансовых показателей между медицинскими организациями и страховыми медицинскими организациями на 2024 год</t>
  </si>
  <si>
    <t>Приложение 17 к протоколу заседания комиссии по разработке территориальной программы ОМС в Орловской области от 31.01.2024 № 1</t>
  </si>
  <si>
    <t>БУЗ Орловской области "НКМЦ им. З. И. Круглой"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</si>
</sst>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0" fillId="0" borderId="0"/>
    <xf numFmtId="0" fontId="1" fillId="0" borderId="0"/>
  </cellStyleXfs>
  <cellXfs count="47">
    <xf numFmtId="0" fontId="0" fillId="0" borderId="0" xfId="0"/>
    <xf numFmtId="0" fontId="2" fillId="0" borderId="0" xfId="0" applyFont="1" applyFill="1"/>
    <xf numFmtId="0" fontId="3" fillId="0" borderId="0" xfId="0" applyFont="1" applyFill="1" applyBorder="1"/>
    <xf numFmtId="0" fontId="4" fillId="0" borderId="0" xfId="0" applyFont="1" applyFill="1"/>
    <xf numFmtId="0" fontId="5" fillId="0" borderId="0" xfId="0" applyFont="1" applyFill="1"/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3" fontId="2" fillId="0" borderId="1" xfId="0" applyNumberFormat="1" applyFont="1" applyFill="1" applyBorder="1"/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/>
    <xf numFmtId="3" fontId="4" fillId="0" borderId="0" xfId="0" applyNumberFormat="1" applyFont="1" applyFill="1"/>
    <xf numFmtId="0" fontId="7" fillId="0" borderId="1" xfId="0" applyFont="1" applyFill="1" applyBorder="1"/>
    <xf numFmtId="0" fontId="9" fillId="0" borderId="1" xfId="0" applyFont="1" applyFill="1" applyBorder="1" applyAlignment="1">
      <alignment vertical="center" wrapText="1"/>
    </xf>
    <xf numFmtId="0" fontId="7" fillId="0" borderId="1" xfId="2" applyFont="1" applyFill="1" applyBorder="1" applyAlignment="1" applyProtection="1">
      <alignment vertical="center" wrapText="1"/>
      <protection locked="0"/>
    </xf>
    <xf numFmtId="1" fontId="3" fillId="0" borderId="1" xfId="0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 applyProtection="1">
      <alignment vertical="center" wrapText="1"/>
      <protection locked="0"/>
    </xf>
    <xf numFmtId="0" fontId="11" fillId="0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3" fillId="0" borderId="4" xfId="0" applyFont="1" applyFill="1" applyBorder="1"/>
    <xf numFmtId="3" fontId="2" fillId="0" borderId="0" xfId="0" applyNumberFormat="1" applyFont="1" applyFill="1"/>
    <xf numFmtId="0" fontId="8" fillId="0" borderId="4" xfId="0" applyFont="1" applyFill="1" applyBorder="1"/>
    <xf numFmtId="164" fontId="2" fillId="0" borderId="0" xfId="0" applyNumberFormat="1" applyFont="1" applyFill="1"/>
    <xf numFmtId="0" fontId="6" fillId="0" borderId="2" xfId="0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5" fillId="0" borderId="5" xfId="0" applyFont="1" applyFill="1" applyBorder="1" applyAlignment="1"/>
    <xf numFmtId="4" fontId="2" fillId="0" borderId="0" xfId="0" applyNumberFormat="1" applyFont="1" applyFill="1"/>
    <xf numFmtId="0" fontId="3" fillId="0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9" fontId="2" fillId="0" borderId="0" xfId="1" applyFont="1" applyFill="1"/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/>
    </xf>
    <xf numFmtId="4" fontId="8" fillId="0" borderId="0" xfId="3" applyNumberFormat="1" applyFont="1" applyFill="1" applyBorder="1" applyAlignment="1">
      <alignment horizontal="left" vertical="center" wrapText="1"/>
    </xf>
    <xf numFmtId="0" fontId="8" fillId="0" borderId="0" xfId="0" applyFont="1" applyFill="1" applyBorder="1"/>
    <xf numFmtId="0" fontId="3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wrapText="1"/>
    </xf>
  </cellXfs>
  <cellStyles count="4">
    <cellStyle name="Обычный" xfId="0" builtinId="0"/>
    <cellStyle name="Обычный 74" xfId="3"/>
    <cellStyle name="Обычный_Plan_koek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41;&#1066;&#1045;&#1052;&#1067;%202024%20&#1055;&#1045;&#1056;&#1042;&#1054;&#1053;&#1040;&#1063;&#1040;&#1051;&#1068;&#1053;&#10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kon_data/2023/&#1054;&#1041;&#1066;&#1045;&#1052;&#1067;/&#1054;&#1041;&#1066;&#1045;&#1052;&#1067;%202023%20&#1076;&#1077;&#1082;&#1072;&#1073;&#1088;&#110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 МО"/>
      <sheetName val="реабилитация"/>
      <sheetName val="ВМП"/>
      <sheetName val="связь с ИТОГ ДЕНЬГИ 2024"/>
      <sheetName val="ПОДУШЕВОЙ АМБ."/>
      <sheetName val="ПОДУШЕВОЙ СКОРАЯ"/>
      <sheetName val="ФАПы"/>
      <sheetName val="НАСЕЛЕНИЕ"/>
      <sheetName val="НАСЕЛЕНИЕ %"/>
      <sheetName val="ОБЪЕМЫ ВСЕГО"/>
      <sheetName val="СТАЦИОНАР  ВСЕГО"/>
      <sheetName val="ДНЕВНОЙ ВСЕГО"/>
      <sheetName val="ПРОФИЛАКТИКА ВСЕГО"/>
      <sheetName val="НЕОТЛОЖКА ВСЕГО"/>
      <sheetName val="ОБРАЩЕНИЯ ВСЕГО"/>
      <sheetName val="СКОРАЯ ВСЕГО"/>
      <sheetName val="УСЛУГИ ВСЕГО"/>
      <sheetName val="СТАЦИОНАР сайт"/>
      <sheetName val="ДНЕВНОЙ сайт"/>
      <sheetName val="ПРОФИЛАКТИКА сайт"/>
      <sheetName val="НЕОТЛОЖКА сайт"/>
      <sheetName val="ОБРАЩЕНИЯ сайт"/>
      <sheetName val="СКОРАЯ сайт"/>
      <sheetName val="УСЛУГИ сайт"/>
      <sheetName val="фин.средств ВСЕГО сайт"/>
      <sheetName val="РЕСО итог"/>
      <sheetName val="СОГАЗ итог"/>
    </sheetNames>
    <sheetDataSet>
      <sheetData sheetId="0"/>
      <sheetData sheetId="1"/>
      <sheetData sheetId="2"/>
      <sheetData sheetId="3">
        <row r="6">
          <cell r="C6">
            <v>30636</v>
          </cell>
          <cell r="D6">
            <v>322180</v>
          </cell>
          <cell r="E6">
            <v>1806621928.6299994</v>
          </cell>
          <cell r="F6">
            <v>3800</v>
          </cell>
          <cell r="G6">
            <v>31190.2</v>
          </cell>
          <cell r="H6">
            <v>78937346.439999983</v>
          </cell>
          <cell r="J6">
            <v>19000</v>
          </cell>
          <cell r="K6">
            <v>110000</v>
          </cell>
          <cell r="L6">
            <v>34500</v>
          </cell>
          <cell r="M6">
            <v>15000</v>
          </cell>
          <cell r="O6">
            <v>16647040</v>
          </cell>
          <cell r="P6">
            <v>37449806.060000002</v>
          </cell>
          <cell r="Q6">
            <v>23102850.899999999</v>
          </cell>
          <cell r="R6">
            <v>25594</v>
          </cell>
          <cell r="S6">
            <v>38792245.138181821</v>
          </cell>
          <cell r="V6">
            <v>2001551217.1681814</v>
          </cell>
        </row>
        <row r="7">
          <cell r="C7">
            <v>23310</v>
          </cell>
          <cell r="D7">
            <v>204635</v>
          </cell>
          <cell r="E7">
            <v>805677347.63000011</v>
          </cell>
          <cell r="F7">
            <v>5831</v>
          </cell>
          <cell r="G7">
            <v>44525</v>
          </cell>
          <cell r="H7">
            <v>105430257.37999998</v>
          </cell>
          <cell r="J7">
            <v>24983</v>
          </cell>
          <cell r="K7">
            <v>104039</v>
          </cell>
          <cell r="L7">
            <v>118471</v>
          </cell>
          <cell r="M7">
            <v>54201</v>
          </cell>
          <cell r="O7">
            <v>21563761.033333331</v>
          </cell>
          <cell r="P7">
            <v>57516375.044608824</v>
          </cell>
          <cell r="Q7">
            <v>91560973.003749996</v>
          </cell>
          <cell r="R7">
            <v>46586</v>
          </cell>
          <cell r="S7">
            <v>34956732.849999994</v>
          </cell>
          <cell r="V7">
            <v>1116705446.9416921</v>
          </cell>
        </row>
        <row r="8">
          <cell r="C8">
            <v>6430</v>
          </cell>
          <cell r="D8">
            <v>57747</v>
          </cell>
          <cell r="E8">
            <v>643455224.10999954</v>
          </cell>
          <cell r="F8">
            <v>8670</v>
          </cell>
          <cell r="G8">
            <v>36410</v>
          </cell>
          <cell r="H8">
            <v>637525013.83079994</v>
          </cell>
          <cell r="J8">
            <v>0</v>
          </cell>
          <cell r="K8">
            <v>62000</v>
          </cell>
          <cell r="L8">
            <v>8700</v>
          </cell>
          <cell r="M8">
            <v>4350</v>
          </cell>
          <cell r="O8">
            <v>0</v>
          </cell>
          <cell r="P8">
            <v>20173560</v>
          </cell>
          <cell r="Q8">
            <v>5710810.5</v>
          </cell>
          <cell r="R8">
            <v>93063</v>
          </cell>
          <cell r="S8">
            <v>120604742.89090909</v>
          </cell>
          <cell r="V8">
            <v>1427469351.3317087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30000</v>
          </cell>
          <cell r="K9">
            <v>61000</v>
          </cell>
          <cell r="L9">
            <v>91407</v>
          </cell>
          <cell r="M9">
            <v>36990</v>
          </cell>
          <cell r="O9">
            <v>26805103.740000002</v>
          </cell>
          <cell r="P9">
            <v>54487783.709999993</v>
          </cell>
          <cell r="Q9">
            <v>85541668.469999999</v>
          </cell>
          <cell r="R9">
            <v>0</v>
          </cell>
          <cell r="S9">
            <v>0</v>
          </cell>
          <cell r="V9">
            <v>166834555.91999999</v>
          </cell>
        </row>
        <row r="10">
          <cell r="C10">
            <v>410</v>
          </cell>
          <cell r="D10">
            <v>5535</v>
          </cell>
          <cell r="E10">
            <v>18228326.16</v>
          </cell>
          <cell r="F10">
            <v>230</v>
          </cell>
          <cell r="G10">
            <v>2760</v>
          </cell>
          <cell r="H10">
            <v>3399715.1</v>
          </cell>
          <cell r="J10">
            <v>0</v>
          </cell>
          <cell r="K10">
            <v>3500</v>
          </cell>
          <cell r="L10">
            <v>47580</v>
          </cell>
          <cell r="M10">
            <v>13000</v>
          </cell>
          <cell r="O10">
            <v>0</v>
          </cell>
          <cell r="P10">
            <v>796985</v>
          </cell>
          <cell r="Q10">
            <v>18090800</v>
          </cell>
          <cell r="R10">
            <v>0</v>
          </cell>
          <cell r="S10">
            <v>0</v>
          </cell>
          <cell r="V10">
            <v>40515826.260000005</v>
          </cell>
        </row>
        <row r="11">
          <cell r="J11">
            <v>0</v>
          </cell>
          <cell r="K11">
            <v>6700</v>
          </cell>
          <cell r="L11">
            <v>0</v>
          </cell>
          <cell r="M11">
            <v>0</v>
          </cell>
          <cell r="O11">
            <v>0</v>
          </cell>
          <cell r="P11">
            <v>23736219.987346008</v>
          </cell>
          <cell r="Q11">
            <v>0</v>
          </cell>
          <cell r="R11">
            <v>0</v>
          </cell>
          <cell r="S11">
            <v>0</v>
          </cell>
          <cell r="V11">
            <v>23736219.987346008</v>
          </cell>
        </row>
        <row r="12">
          <cell r="R12">
            <v>2566</v>
          </cell>
          <cell r="S12">
            <v>2865945.2</v>
          </cell>
          <cell r="V12">
            <v>2865945.2</v>
          </cell>
        </row>
        <row r="13">
          <cell r="R13">
            <v>13200</v>
          </cell>
          <cell r="S13">
            <v>5728800</v>
          </cell>
          <cell r="V13">
            <v>5728800</v>
          </cell>
        </row>
        <row r="17">
          <cell r="C17">
            <v>60786</v>
          </cell>
          <cell r="D17">
            <v>590097</v>
          </cell>
          <cell r="E17">
            <v>3273982826.5299988</v>
          </cell>
          <cell r="F17">
            <v>18531</v>
          </cell>
          <cell r="G17">
            <v>114885.2</v>
          </cell>
          <cell r="H17">
            <v>825292332.75079989</v>
          </cell>
          <cell r="L17">
            <v>300658</v>
          </cell>
          <cell r="M17">
            <v>123541</v>
          </cell>
          <cell r="Q17">
            <v>224007102.87375</v>
          </cell>
          <cell r="R17">
            <v>181009</v>
          </cell>
          <cell r="S17">
            <v>202948466.07909089</v>
          </cell>
          <cell r="V17">
            <v>4785407362.8089285</v>
          </cell>
        </row>
        <row r="19">
          <cell r="C19">
            <v>19570</v>
          </cell>
          <cell r="D19">
            <v>194054</v>
          </cell>
          <cell r="E19">
            <v>650389627.10999978</v>
          </cell>
          <cell r="F19">
            <v>1720</v>
          </cell>
          <cell r="G19">
            <v>13579</v>
          </cell>
          <cell r="H19">
            <v>25994425.879999992</v>
          </cell>
          <cell r="J19">
            <v>28000</v>
          </cell>
          <cell r="K19">
            <v>2500</v>
          </cell>
          <cell r="L19">
            <v>0</v>
          </cell>
          <cell r="M19">
            <v>0</v>
          </cell>
          <cell r="O19">
            <v>23411437</v>
          </cell>
          <cell r="P19">
            <v>706000</v>
          </cell>
          <cell r="Q19">
            <v>0</v>
          </cell>
          <cell r="R19">
            <v>3350</v>
          </cell>
          <cell r="S19">
            <v>8892299</v>
          </cell>
          <cell r="V19">
            <v>709393788.98999977</v>
          </cell>
        </row>
        <row r="20">
          <cell r="C20">
            <v>11610</v>
          </cell>
          <cell r="D20">
            <v>100666</v>
          </cell>
          <cell r="E20">
            <v>421420948.94999999</v>
          </cell>
          <cell r="F20">
            <v>3380</v>
          </cell>
          <cell r="G20">
            <v>33821</v>
          </cell>
          <cell r="H20">
            <v>88735617.519999996</v>
          </cell>
          <cell r="J20">
            <v>62781</v>
          </cell>
          <cell r="K20">
            <v>193403</v>
          </cell>
          <cell r="L20">
            <v>231301</v>
          </cell>
          <cell r="M20">
            <v>96900</v>
          </cell>
          <cell r="O20">
            <v>50418045.960000001</v>
          </cell>
          <cell r="P20">
            <v>204822904.97672844</v>
          </cell>
          <cell r="Q20">
            <v>161134257.44</v>
          </cell>
          <cell r="R20">
            <v>90029</v>
          </cell>
          <cell r="S20">
            <v>65525813.93181818</v>
          </cell>
          <cell r="V20">
            <v>1018150622.5410155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59</v>
          </cell>
          <cell r="G21">
            <v>355</v>
          </cell>
          <cell r="H21">
            <v>665237.56999999995</v>
          </cell>
          <cell r="J21">
            <v>17</v>
          </cell>
          <cell r="K21">
            <v>1363</v>
          </cell>
          <cell r="L21">
            <v>2121</v>
          </cell>
          <cell r="M21">
            <v>1060</v>
          </cell>
          <cell r="O21">
            <v>13337.666666666666</v>
          </cell>
          <cell r="P21">
            <v>436603.66083333333</v>
          </cell>
          <cell r="Q21">
            <v>2102039.6262500002</v>
          </cell>
          <cell r="R21">
            <v>0</v>
          </cell>
          <cell r="S21">
            <v>0</v>
          </cell>
          <cell r="V21">
            <v>3217218.5237500002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600</v>
          </cell>
          <cell r="G22">
            <v>5690</v>
          </cell>
          <cell r="H22">
            <v>8268594.6400000006</v>
          </cell>
          <cell r="J22">
            <v>20900</v>
          </cell>
          <cell r="K22">
            <v>92174</v>
          </cell>
          <cell r="L22">
            <v>137500</v>
          </cell>
          <cell r="M22">
            <v>54997</v>
          </cell>
          <cell r="O22">
            <v>16725434</v>
          </cell>
          <cell r="P22">
            <v>126363910.45559129</v>
          </cell>
          <cell r="Q22">
            <v>64227647.989999995</v>
          </cell>
          <cell r="R22">
            <v>12660</v>
          </cell>
          <cell r="S22">
            <v>6229866.8181818184</v>
          </cell>
          <cell r="V22">
            <v>194555821.77028447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1880</v>
          </cell>
          <cell r="G23">
            <v>17770</v>
          </cell>
          <cell r="H23">
            <v>28568679.510000002</v>
          </cell>
          <cell r="J23">
            <v>36000</v>
          </cell>
          <cell r="K23">
            <v>142682</v>
          </cell>
          <cell r="L23">
            <v>172631</v>
          </cell>
          <cell r="M23">
            <v>73300</v>
          </cell>
          <cell r="O23">
            <v>28809360</v>
          </cell>
          <cell r="P23">
            <v>173706860.55093423</v>
          </cell>
          <cell r="Q23">
            <v>82730901.579999998</v>
          </cell>
          <cell r="R23">
            <v>16642</v>
          </cell>
          <cell r="S23">
            <v>8801557.7727272734</v>
          </cell>
          <cell r="V23">
            <v>291900662.96874279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1443</v>
          </cell>
          <cell r="G24">
            <v>14050</v>
          </cell>
          <cell r="H24">
            <v>26150809.66</v>
          </cell>
          <cell r="J24">
            <v>43000</v>
          </cell>
          <cell r="K24">
            <v>176901</v>
          </cell>
          <cell r="L24">
            <v>299856</v>
          </cell>
          <cell r="M24">
            <v>120807</v>
          </cell>
          <cell r="O24">
            <v>34411180</v>
          </cell>
          <cell r="P24">
            <v>222856332.91415378</v>
          </cell>
          <cell r="Q24">
            <v>157556581.25</v>
          </cell>
          <cell r="R24">
            <v>20451</v>
          </cell>
          <cell r="S24">
            <v>11060325.125454543</v>
          </cell>
          <cell r="V24">
            <v>381753198.77263111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1050</v>
          </cell>
          <cell r="G25">
            <v>9265</v>
          </cell>
          <cell r="H25">
            <v>13083270.459999999</v>
          </cell>
          <cell r="J25">
            <v>4500</v>
          </cell>
          <cell r="K25">
            <v>95319</v>
          </cell>
          <cell r="L25">
            <v>93518</v>
          </cell>
          <cell r="M25">
            <v>38834</v>
          </cell>
          <cell r="O25">
            <v>3601170</v>
          </cell>
          <cell r="P25">
            <v>103917762.13416311</v>
          </cell>
          <cell r="Q25">
            <v>64449317.269999996</v>
          </cell>
          <cell r="R25">
            <v>2284</v>
          </cell>
          <cell r="S25">
            <v>1779901.530909091</v>
          </cell>
          <cell r="V25">
            <v>171281524.43507221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460</v>
          </cell>
          <cell r="G26">
            <v>4000</v>
          </cell>
          <cell r="H26">
            <v>4501529.96</v>
          </cell>
          <cell r="J26">
            <v>1000</v>
          </cell>
          <cell r="K26">
            <v>64541</v>
          </cell>
          <cell r="L26">
            <v>70000</v>
          </cell>
          <cell r="M26">
            <v>28000</v>
          </cell>
          <cell r="O26">
            <v>800259.99999999988</v>
          </cell>
          <cell r="P26">
            <v>56613578.106223196</v>
          </cell>
          <cell r="Q26">
            <v>44850017.339999989</v>
          </cell>
          <cell r="R26">
            <v>660</v>
          </cell>
          <cell r="S26">
            <v>555566.29090909089</v>
          </cell>
          <cell r="V26">
            <v>94516931.147132292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110</v>
          </cell>
          <cell r="G27">
            <v>1100</v>
          </cell>
          <cell r="H27">
            <v>1586569.6</v>
          </cell>
          <cell r="J27">
            <v>1400</v>
          </cell>
          <cell r="K27">
            <v>57794</v>
          </cell>
          <cell r="L27">
            <v>70000</v>
          </cell>
          <cell r="M27">
            <v>28000</v>
          </cell>
          <cell r="O27">
            <v>1120364</v>
          </cell>
          <cell r="P27">
            <v>54169901.828501895</v>
          </cell>
          <cell r="Q27">
            <v>44250582.109999992</v>
          </cell>
          <cell r="R27">
            <v>550</v>
          </cell>
          <cell r="S27">
            <v>459998</v>
          </cell>
          <cell r="V27">
            <v>85025914.698501885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2000</v>
          </cell>
          <cell r="K28">
            <v>51500</v>
          </cell>
          <cell r="L28">
            <v>54452</v>
          </cell>
          <cell r="M28">
            <v>26544</v>
          </cell>
          <cell r="O28">
            <v>866525.4</v>
          </cell>
          <cell r="P28">
            <v>26468842.77</v>
          </cell>
          <cell r="Q28">
            <v>33849744.75</v>
          </cell>
          <cell r="R28">
            <v>0</v>
          </cell>
          <cell r="S28">
            <v>0</v>
          </cell>
          <cell r="V28">
            <v>61185112.920000002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107800</v>
          </cell>
          <cell r="U29">
            <v>351584075.75416452</v>
          </cell>
          <cell r="V29">
            <v>351584075.75416452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J30">
            <v>0</v>
          </cell>
          <cell r="K30">
            <v>1000</v>
          </cell>
          <cell r="L30">
            <v>240</v>
          </cell>
          <cell r="M30">
            <v>100</v>
          </cell>
          <cell r="O30">
            <v>0</v>
          </cell>
          <cell r="P30">
            <v>295020.83</v>
          </cell>
          <cell r="Q30">
            <v>130232.76000000001</v>
          </cell>
          <cell r="R30">
            <v>0</v>
          </cell>
          <cell r="S30">
            <v>0</v>
          </cell>
          <cell r="V30">
            <v>425253.59</v>
          </cell>
        </row>
        <row r="31">
          <cell r="C31">
            <v>1675</v>
          </cell>
          <cell r="D31">
            <v>23360</v>
          </cell>
          <cell r="E31">
            <v>50021687.5</v>
          </cell>
          <cell r="F31">
            <v>0</v>
          </cell>
          <cell r="G31">
            <v>0</v>
          </cell>
          <cell r="H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V31">
            <v>50021687.5</v>
          </cell>
        </row>
        <row r="32">
          <cell r="C32">
            <v>180</v>
          </cell>
          <cell r="D32">
            <v>1800</v>
          </cell>
          <cell r="E32">
            <v>3568816.8</v>
          </cell>
          <cell r="F32">
            <v>0</v>
          </cell>
          <cell r="G32">
            <v>0</v>
          </cell>
          <cell r="H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V32">
            <v>3568816.8</v>
          </cell>
        </row>
        <row r="36">
          <cell r="C36">
            <v>33035</v>
          </cell>
          <cell r="D36">
            <v>319880</v>
          </cell>
          <cell r="E36">
            <v>1125401080.3599997</v>
          </cell>
          <cell r="F36">
            <v>10702</v>
          </cell>
          <cell r="G36">
            <v>99630</v>
          </cell>
          <cell r="H36">
            <v>197554734.79999998</v>
          </cell>
          <cell r="L36">
            <v>1131619</v>
          </cell>
          <cell r="M36">
            <v>468542</v>
          </cell>
          <cell r="Q36">
            <v>655281322.11624992</v>
          </cell>
          <cell r="R36">
            <v>146626</v>
          </cell>
          <cell r="S36">
            <v>103305328.47000001</v>
          </cell>
          <cell r="V36">
            <v>3416580630.4112959</v>
          </cell>
        </row>
        <row r="38">
          <cell r="C38">
            <v>875</v>
          </cell>
          <cell r="D38">
            <v>8088</v>
          </cell>
          <cell r="E38">
            <v>16931730.82</v>
          </cell>
          <cell r="F38">
            <v>930</v>
          </cell>
          <cell r="G38">
            <v>8520</v>
          </cell>
          <cell r="H38">
            <v>13519340.330000002</v>
          </cell>
          <cell r="J38">
            <v>1800</v>
          </cell>
          <cell r="K38">
            <v>28698</v>
          </cell>
          <cell r="L38">
            <v>68750</v>
          </cell>
          <cell r="M38">
            <v>27500</v>
          </cell>
          <cell r="O38">
            <v>1561381.64</v>
          </cell>
          <cell r="P38">
            <v>35290523.847322829</v>
          </cell>
          <cell r="Q38">
            <v>37772845.630000003</v>
          </cell>
          <cell r="R38">
            <v>1450</v>
          </cell>
          <cell r="S38">
            <v>1008860.0454545454</v>
          </cell>
          <cell r="T38">
            <v>4490</v>
          </cell>
          <cell r="U38">
            <v>20338897</v>
          </cell>
          <cell r="V38">
            <v>139314287.82779363</v>
          </cell>
        </row>
        <row r="39">
          <cell r="C39">
            <v>700</v>
          </cell>
          <cell r="D39">
            <v>6980</v>
          </cell>
          <cell r="E39">
            <v>14690457.119999999</v>
          </cell>
          <cell r="F39">
            <v>990</v>
          </cell>
          <cell r="G39">
            <v>9540</v>
          </cell>
          <cell r="H39">
            <v>13318695.720000001</v>
          </cell>
          <cell r="J39">
            <v>4200</v>
          </cell>
          <cell r="K39">
            <v>28667</v>
          </cell>
          <cell r="L39">
            <v>59220</v>
          </cell>
          <cell r="M39">
            <v>25800</v>
          </cell>
          <cell r="O39">
            <v>3781782.1999999997</v>
          </cell>
          <cell r="P39">
            <v>37406812.565017745</v>
          </cell>
          <cell r="Q39">
            <v>34617601.93</v>
          </cell>
          <cell r="R39">
            <v>251</v>
          </cell>
          <cell r="S39">
            <v>265902.49818181817</v>
          </cell>
          <cell r="T39">
            <v>5600</v>
          </cell>
          <cell r="U39">
            <v>16240663.109999999</v>
          </cell>
          <cell r="V39">
            <v>124503900.6568507</v>
          </cell>
        </row>
        <row r="40">
          <cell r="C40">
            <v>440</v>
          </cell>
          <cell r="D40">
            <v>4539</v>
          </cell>
          <cell r="E40">
            <v>8888956.0099999979</v>
          </cell>
          <cell r="F40">
            <v>420</v>
          </cell>
          <cell r="G40">
            <v>3590</v>
          </cell>
          <cell r="H40">
            <v>5295618.5600000005</v>
          </cell>
          <cell r="J40">
            <v>5000</v>
          </cell>
          <cell r="K40">
            <v>23731</v>
          </cell>
          <cell r="L40">
            <v>48000</v>
          </cell>
          <cell r="M40">
            <v>20000</v>
          </cell>
          <cell r="O40">
            <v>4091601.9199999995</v>
          </cell>
          <cell r="P40">
            <v>26946852.347143099</v>
          </cell>
          <cell r="Q40">
            <v>24769438.490000002</v>
          </cell>
          <cell r="R40">
            <v>506</v>
          </cell>
          <cell r="S40">
            <v>521162.9</v>
          </cell>
          <cell r="T40">
            <v>3002</v>
          </cell>
          <cell r="U40">
            <v>16524487.51</v>
          </cell>
          <cell r="V40">
            <v>90432843.137143105</v>
          </cell>
        </row>
        <row r="41">
          <cell r="C41">
            <v>510</v>
          </cell>
          <cell r="D41">
            <v>5189</v>
          </cell>
          <cell r="E41">
            <v>10427639.420000004</v>
          </cell>
          <cell r="F41">
            <v>350</v>
          </cell>
          <cell r="G41">
            <v>3140</v>
          </cell>
          <cell r="H41">
            <v>5069011.09</v>
          </cell>
          <cell r="J41">
            <v>2200</v>
          </cell>
          <cell r="K41">
            <v>20023</v>
          </cell>
          <cell r="L41">
            <v>47250</v>
          </cell>
          <cell r="M41">
            <v>17500</v>
          </cell>
          <cell r="O41">
            <v>2025024.2400000002</v>
          </cell>
          <cell r="P41">
            <v>21419011.491745692</v>
          </cell>
          <cell r="Q41">
            <v>24485345.829999998</v>
          </cell>
          <cell r="R41">
            <v>1500</v>
          </cell>
          <cell r="S41">
            <v>1032835</v>
          </cell>
          <cell r="T41">
            <v>3500</v>
          </cell>
          <cell r="U41">
            <v>16182997.32</v>
          </cell>
          <cell r="V41">
            <v>89127666.161745697</v>
          </cell>
        </row>
        <row r="42">
          <cell r="C42">
            <v>370</v>
          </cell>
          <cell r="D42">
            <v>3809</v>
          </cell>
          <cell r="E42">
            <v>7558386.46</v>
          </cell>
          <cell r="F42">
            <v>530</v>
          </cell>
          <cell r="G42">
            <v>4680</v>
          </cell>
          <cell r="H42">
            <v>7468097.8199999994</v>
          </cell>
          <cell r="J42">
            <v>2400</v>
          </cell>
          <cell r="K42">
            <v>16920</v>
          </cell>
          <cell r="L42">
            <v>29520</v>
          </cell>
          <cell r="M42">
            <v>12500</v>
          </cell>
          <cell r="O42">
            <v>2183873.7400000002</v>
          </cell>
          <cell r="P42">
            <v>19934727.818645891</v>
          </cell>
          <cell r="Q42">
            <v>16464367.209999999</v>
          </cell>
          <cell r="R42">
            <v>78</v>
          </cell>
          <cell r="S42">
            <v>77535.12</v>
          </cell>
          <cell r="T42">
            <v>4313</v>
          </cell>
          <cell r="U42">
            <v>13888525.779999999</v>
          </cell>
          <cell r="V42">
            <v>76103565.758645892</v>
          </cell>
        </row>
        <row r="43">
          <cell r="C43">
            <v>1010</v>
          </cell>
          <cell r="D43">
            <v>10060</v>
          </cell>
          <cell r="E43">
            <v>21130879.719999999</v>
          </cell>
          <cell r="F43">
            <v>975</v>
          </cell>
          <cell r="G43">
            <v>9120</v>
          </cell>
          <cell r="H43">
            <v>13079106.399999999</v>
          </cell>
          <cell r="J43">
            <v>3500</v>
          </cell>
          <cell r="K43">
            <v>31349</v>
          </cell>
          <cell r="L43">
            <v>64260</v>
          </cell>
          <cell r="M43">
            <v>23800</v>
          </cell>
          <cell r="O43">
            <v>2804214.0500000003</v>
          </cell>
          <cell r="P43">
            <v>33594632.539492726</v>
          </cell>
          <cell r="Q43">
            <v>32423632.680000003</v>
          </cell>
          <cell r="R43">
            <v>783</v>
          </cell>
          <cell r="S43">
            <v>553690.09499999997</v>
          </cell>
          <cell r="T43">
            <v>3611</v>
          </cell>
          <cell r="U43">
            <v>15074887.42</v>
          </cell>
          <cell r="V43">
            <v>119732692.17449273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40</v>
          </cell>
          <cell r="G44">
            <v>390</v>
          </cell>
          <cell r="H44">
            <v>629499.82000000007</v>
          </cell>
          <cell r="J44">
            <v>1900</v>
          </cell>
          <cell r="K44">
            <v>11158</v>
          </cell>
          <cell r="L44">
            <v>21320</v>
          </cell>
          <cell r="M44">
            <v>8200</v>
          </cell>
          <cell r="O44">
            <v>2443084.2600000002</v>
          </cell>
          <cell r="P44">
            <v>12772958.688288212</v>
          </cell>
          <cell r="Q44">
            <v>12086133.35</v>
          </cell>
          <cell r="R44">
            <v>50</v>
          </cell>
          <cell r="S44">
            <v>59660.840909090919</v>
          </cell>
          <cell r="T44">
            <v>1172</v>
          </cell>
          <cell r="U44">
            <v>6411256.8399999999</v>
          </cell>
          <cell r="V44">
            <v>35846456.779197305</v>
          </cell>
        </row>
        <row r="45">
          <cell r="C45">
            <v>860</v>
          </cell>
          <cell r="D45">
            <v>7686</v>
          </cell>
          <cell r="E45">
            <v>18057065.549999997</v>
          </cell>
          <cell r="F45">
            <v>610</v>
          </cell>
          <cell r="G45">
            <v>5200</v>
          </cell>
          <cell r="H45">
            <v>8277407.7200000007</v>
          </cell>
          <cell r="J45">
            <v>4700</v>
          </cell>
          <cell r="K45">
            <v>26028</v>
          </cell>
          <cell r="L45">
            <v>60416</v>
          </cell>
          <cell r="M45">
            <v>23600</v>
          </cell>
          <cell r="O45">
            <v>4332549.8900000006</v>
          </cell>
          <cell r="P45">
            <v>30224379.667095855</v>
          </cell>
          <cell r="Q45">
            <v>29282958.299999997</v>
          </cell>
          <cell r="R45">
            <v>1690</v>
          </cell>
          <cell r="S45">
            <v>1319937.3363636364</v>
          </cell>
          <cell r="T45">
            <v>2419</v>
          </cell>
          <cell r="U45">
            <v>12791045.09</v>
          </cell>
          <cell r="V45">
            <v>110309392.83345948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150</v>
          </cell>
          <cell r="G46">
            <v>1500</v>
          </cell>
          <cell r="H46">
            <v>2175363.66</v>
          </cell>
          <cell r="J46">
            <v>600</v>
          </cell>
          <cell r="K46">
            <v>7160</v>
          </cell>
          <cell r="L46">
            <v>16200</v>
          </cell>
          <cell r="M46">
            <v>6000</v>
          </cell>
          <cell r="O46">
            <v>614895.34000000008</v>
          </cell>
          <cell r="P46">
            <v>7970530.059123598</v>
          </cell>
          <cell r="Q46">
            <v>7902664.2700000005</v>
          </cell>
          <cell r="R46">
            <v>60</v>
          </cell>
          <cell r="S46">
            <v>59642.399999999994</v>
          </cell>
          <cell r="T46">
            <v>1332</v>
          </cell>
          <cell r="U46">
            <v>5405133.2199999997</v>
          </cell>
          <cell r="V46">
            <v>30187254.759123597</v>
          </cell>
        </row>
        <row r="47">
          <cell r="C47">
            <v>230</v>
          </cell>
          <cell r="D47">
            <v>2418</v>
          </cell>
          <cell r="E47">
            <v>4716263.43</v>
          </cell>
          <cell r="F47">
            <v>255</v>
          </cell>
          <cell r="G47">
            <v>2440</v>
          </cell>
          <cell r="H47">
            <v>3727798.51</v>
          </cell>
          <cell r="J47">
            <v>2500</v>
          </cell>
          <cell r="K47">
            <v>12543</v>
          </cell>
          <cell r="L47">
            <v>21060</v>
          </cell>
          <cell r="M47">
            <v>8100</v>
          </cell>
          <cell r="O47">
            <v>2349224.29</v>
          </cell>
          <cell r="P47">
            <v>13742083.566524724</v>
          </cell>
          <cell r="Q47">
            <v>12594639.350000001</v>
          </cell>
          <cell r="R47">
            <v>100</v>
          </cell>
          <cell r="S47">
            <v>99404</v>
          </cell>
          <cell r="T47">
            <v>1900</v>
          </cell>
          <cell r="U47">
            <v>8006241.7199999997</v>
          </cell>
          <cell r="V47">
            <v>52359600.726524726</v>
          </cell>
        </row>
        <row r="48">
          <cell r="C48">
            <v>1040</v>
          </cell>
          <cell r="D48">
            <v>8956</v>
          </cell>
          <cell r="E48">
            <v>20337763.770000003</v>
          </cell>
          <cell r="F48">
            <v>600</v>
          </cell>
          <cell r="G48">
            <v>5185</v>
          </cell>
          <cell r="H48">
            <v>8015544.2999999989</v>
          </cell>
          <cell r="J48">
            <v>2000</v>
          </cell>
          <cell r="K48">
            <v>36446</v>
          </cell>
          <cell r="L48">
            <v>80704</v>
          </cell>
          <cell r="M48">
            <v>30700</v>
          </cell>
          <cell r="O48">
            <v>1516936.6600000001</v>
          </cell>
          <cell r="P48">
            <v>40748627.051397152</v>
          </cell>
          <cell r="Q48">
            <v>41176022.469999999</v>
          </cell>
          <cell r="R48">
            <v>1698</v>
          </cell>
          <cell r="S48">
            <v>2767101.4409090909</v>
          </cell>
          <cell r="T48">
            <v>4866</v>
          </cell>
          <cell r="U48">
            <v>18865991.629999999</v>
          </cell>
          <cell r="V48">
            <v>140570764.63230625</v>
          </cell>
        </row>
        <row r="49">
          <cell r="C49">
            <v>10239</v>
          </cell>
          <cell r="D49">
            <v>95827</v>
          </cell>
          <cell r="E49">
            <v>286961129.01999998</v>
          </cell>
          <cell r="F49">
            <v>2202</v>
          </cell>
          <cell r="G49">
            <v>19380</v>
          </cell>
          <cell r="H49">
            <v>28539672.600000005</v>
          </cell>
          <cell r="J49">
            <v>20500</v>
          </cell>
          <cell r="K49">
            <v>169334</v>
          </cell>
          <cell r="L49">
            <v>352450</v>
          </cell>
          <cell r="M49">
            <v>133000</v>
          </cell>
          <cell r="O49">
            <v>15806250.479999999</v>
          </cell>
          <cell r="P49">
            <v>184541961.60134673</v>
          </cell>
          <cell r="Q49">
            <v>164964713.35000002</v>
          </cell>
          <cell r="R49">
            <v>33417</v>
          </cell>
          <cell r="S49">
            <v>19101147.496363636</v>
          </cell>
          <cell r="T49">
            <v>14540</v>
          </cell>
          <cell r="U49">
            <v>70149238.612997428</v>
          </cell>
          <cell r="V49">
            <v>799056394.81721914</v>
          </cell>
        </row>
        <row r="50">
          <cell r="C50">
            <v>340</v>
          </cell>
          <cell r="D50">
            <v>3509</v>
          </cell>
          <cell r="E50">
            <v>7053930.370000001</v>
          </cell>
          <cell r="F50">
            <v>420</v>
          </cell>
          <cell r="G50">
            <v>3830</v>
          </cell>
          <cell r="H50">
            <v>5580720.3799999999</v>
          </cell>
          <cell r="J50">
            <v>4400</v>
          </cell>
          <cell r="K50">
            <v>25830</v>
          </cell>
          <cell r="L50">
            <v>44200</v>
          </cell>
          <cell r="M50">
            <v>17000</v>
          </cell>
          <cell r="O50">
            <v>3637060.53</v>
          </cell>
          <cell r="P50">
            <v>21530886.657966834</v>
          </cell>
          <cell r="Q50">
            <v>19664034.120000001</v>
          </cell>
          <cell r="R50">
            <v>208</v>
          </cell>
          <cell r="S50">
            <v>233692.53363636366</v>
          </cell>
          <cell r="T50">
            <v>4002</v>
          </cell>
          <cell r="U50">
            <v>10754149.067665808</v>
          </cell>
          <cell r="V50">
            <v>71985614.079268992</v>
          </cell>
        </row>
        <row r="51">
          <cell r="C51">
            <v>6570</v>
          </cell>
          <cell r="D51">
            <v>62255</v>
          </cell>
          <cell r="E51">
            <v>168905266.01999995</v>
          </cell>
          <cell r="F51">
            <v>2870</v>
          </cell>
          <cell r="G51">
            <v>24840</v>
          </cell>
          <cell r="H51">
            <v>39454153.339999996</v>
          </cell>
          <cell r="J51">
            <v>8500</v>
          </cell>
          <cell r="K51">
            <v>141040</v>
          </cell>
          <cell r="L51">
            <v>238844</v>
          </cell>
          <cell r="M51">
            <v>88300</v>
          </cell>
          <cell r="O51">
            <v>7026207.8599999994</v>
          </cell>
          <cell r="P51">
            <v>159287300.87646618</v>
          </cell>
          <cell r="Q51">
            <v>110928031.07000001</v>
          </cell>
          <cell r="R51">
            <v>13399</v>
          </cell>
          <cell r="S51">
            <v>7955697.4281818187</v>
          </cell>
          <cell r="T51">
            <v>17745</v>
          </cell>
          <cell r="U51">
            <v>62269725.824164525</v>
          </cell>
          <cell r="V51">
            <v>582153282.015324</v>
          </cell>
        </row>
        <row r="52">
          <cell r="C52">
            <v>620</v>
          </cell>
          <cell r="D52">
            <v>6309</v>
          </cell>
          <cell r="E52">
            <v>12163244.880000001</v>
          </cell>
          <cell r="F52">
            <v>920</v>
          </cell>
          <cell r="G52">
            <v>8440</v>
          </cell>
          <cell r="H52">
            <v>12251686.379999999</v>
          </cell>
          <cell r="J52">
            <v>3900</v>
          </cell>
          <cell r="K52">
            <v>35267</v>
          </cell>
          <cell r="L52">
            <v>68380</v>
          </cell>
          <cell r="M52">
            <v>26300</v>
          </cell>
          <cell r="O52">
            <v>3257761.42</v>
          </cell>
          <cell r="P52">
            <v>39959017.95147559</v>
          </cell>
          <cell r="Q52">
            <v>32447745.050000001</v>
          </cell>
          <cell r="R52">
            <v>833</v>
          </cell>
          <cell r="S52">
            <v>635363.22272727266</v>
          </cell>
          <cell r="T52">
            <v>4258</v>
          </cell>
          <cell r="U52">
            <v>17843994.66</v>
          </cell>
          <cell r="V52">
            <v>120439609.64420286</v>
          </cell>
        </row>
        <row r="53">
          <cell r="C53">
            <v>710</v>
          </cell>
          <cell r="D53">
            <v>6580</v>
          </cell>
          <cell r="E53">
            <v>14195956.809999997</v>
          </cell>
          <cell r="F53">
            <v>448</v>
          </cell>
          <cell r="G53">
            <v>4162</v>
          </cell>
          <cell r="H53">
            <v>6089704.6500000004</v>
          </cell>
          <cell r="J53">
            <v>1100</v>
          </cell>
          <cell r="K53">
            <v>22243</v>
          </cell>
          <cell r="L53">
            <v>39990</v>
          </cell>
          <cell r="M53">
            <v>14200</v>
          </cell>
          <cell r="O53">
            <v>1252670.78</v>
          </cell>
          <cell r="P53">
            <v>22625061.838221405</v>
          </cell>
          <cell r="Q53">
            <v>19470826.920000002</v>
          </cell>
          <cell r="R53">
            <v>265</v>
          </cell>
          <cell r="S53">
            <v>278957.52090909088</v>
          </cell>
          <cell r="T53">
            <v>2532</v>
          </cell>
          <cell r="U53">
            <v>11391878.26</v>
          </cell>
          <cell r="V53">
            <v>82249162.039130509</v>
          </cell>
        </row>
        <row r="54">
          <cell r="C54">
            <v>230</v>
          </cell>
          <cell r="D54">
            <v>2278</v>
          </cell>
          <cell r="E54">
            <v>4933653.09</v>
          </cell>
          <cell r="F54">
            <v>700</v>
          </cell>
          <cell r="G54">
            <v>6290</v>
          </cell>
          <cell r="H54">
            <v>10099880.66</v>
          </cell>
          <cell r="J54">
            <v>2200</v>
          </cell>
          <cell r="K54">
            <v>15955</v>
          </cell>
          <cell r="L54">
            <v>27940</v>
          </cell>
          <cell r="M54">
            <v>11000</v>
          </cell>
          <cell r="O54">
            <v>2000523.37</v>
          </cell>
          <cell r="P54">
            <v>17059422.550815091</v>
          </cell>
          <cell r="Q54">
            <v>14013131.059999999</v>
          </cell>
          <cell r="R54">
            <v>50</v>
          </cell>
          <cell r="S54">
            <v>59661.045454545456</v>
          </cell>
          <cell r="T54">
            <v>2200</v>
          </cell>
          <cell r="U54">
            <v>8092950.8499999996</v>
          </cell>
          <cell r="V54">
            <v>59601877.246269636</v>
          </cell>
        </row>
        <row r="55">
          <cell r="C55">
            <v>2130</v>
          </cell>
          <cell r="D55">
            <v>23442</v>
          </cell>
          <cell r="E55">
            <v>64220391.190000005</v>
          </cell>
          <cell r="F55">
            <v>1750</v>
          </cell>
          <cell r="G55">
            <v>16440</v>
          </cell>
          <cell r="H55">
            <v>29909249.280000001</v>
          </cell>
          <cell r="J55">
            <v>23000</v>
          </cell>
          <cell r="K55">
            <v>157122</v>
          </cell>
          <cell r="L55">
            <v>216809</v>
          </cell>
          <cell r="M55">
            <v>97310</v>
          </cell>
          <cell r="O55">
            <v>18302522.68</v>
          </cell>
          <cell r="P55">
            <v>167275748.04457015</v>
          </cell>
          <cell r="Q55">
            <v>119625966.03</v>
          </cell>
          <cell r="R55">
            <v>9768</v>
          </cell>
          <cell r="S55">
            <v>5951085.2681818185</v>
          </cell>
          <cell r="T55">
            <v>0</v>
          </cell>
          <cell r="U55">
            <v>0</v>
          </cell>
          <cell r="V55">
            <v>414932633.17230773</v>
          </cell>
        </row>
        <row r="56">
          <cell r="C56">
            <v>1170</v>
          </cell>
          <cell r="D56">
            <v>12860</v>
          </cell>
          <cell r="E56">
            <v>32139250.730000004</v>
          </cell>
          <cell r="F56">
            <v>800</v>
          </cell>
          <cell r="G56">
            <v>7455</v>
          </cell>
          <cell r="H56">
            <v>10447644.609999999</v>
          </cell>
          <cell r="J56">
            <v>6600</v>
          </cell>
          <cell r="K56">
            <v>33676</v>
          </cell>
          <cell r="L56">
            <v>63383</v>
          </cell>
          <cell r="M56">
            <v>23185</v>
          </cell>
          <cell r="O56">
            <v>7642521.5699999994</v>
          </cell>
          <cell r="P56">
            <v>35295406.55485034</v>
          </cell>
          <cell r="Q56">
            <v>36201087.939999998</v>
          </cell>
          <cell r="R56">
            <v>997</v>
          </cell>
          <cell r="S56">
            <v>891764.27</v>
          </cell>
          <cell r="T56">
            <v>3460</v>
          </cell>
          <cell r="U56">
            <v>14263327.567665808</v>
          </cell>
          <cell r="V56">
            <v>136765314.60299286</v>
          </cell>
        </row>
        <row r="57">
          <cell r="C57">
            <v>310</v>
          </cell>
          <cell r="D57">
            <v>3131</v>
          </cell>
          <cell r="E57">
            <v>6374350.0100000007</v>
          </cell>
          <cell r="F57">
            <v>520</v>
          </cell>
          <cell r="G57">
            <v>4700</v>
          </cell>
          <cell r="H57">
            <v>6866483.5700000003</v>
          </cell>
          <cell r="J57">
            <v>4500</v>
          </cell>
          <cell r="K57">
            <v>34480</v>
          </cell>
          <cell r="L57">
            <v>49052</v>
          </cell>
          <cell r="M57">
            <v>18700</v>
          </cell>
          <cell r="O57">
            <v>4428889.33</v>
          </cell>
          <cell r="P57">
            <v>65607209.563559622</v>
          </cell>
          <cell r="Q57">
            <v>25735389.23</v>
          </cell>
          <cell r="R57">
            <v>946</v>
          </cell>
          <cell r="S57">
            <v>693959.77636363625</v>
          </cell>
          <cell r="T57">
            <v>3900</v>
          </cell>
          <cell r="U57">
            <v>15876187.890000001</v>
          </cell>
          <cell r="V57">
            <v>104468606.65992326</v>
          </cell>
        </row>
        <row r="58">
          <cell r="C58">
            <v>350</v>
          </cell>
          <cell r="D58">
            <v>3490</v>
          </cell>
          <cell r="E58">
            <v>6836431.9000000013</v>
          </cell>
          <cell r="F58">
            <v>230</v>
          </cell>
          <cell r="G58">
            <v>2230</v>
          </cell>
          <cell r="H58">
            <v>3161281.32</v>
          </cell>
          <cell r="J58">
            <v>1100</v>
          </cell>
          <cell r="K58">
            <v>13759</v>
          </cell>
          <cell r="L58">
            <v>21816</v>
          </cell>
          <cell r="M58">
            <v>8080</v>
          </cell>
          <cell r="O58">
            <v>1135644.5900000001</v>
          </cell>
          <cell r="P58">
            <v>12852130.53187171</v>
          </cell>
          <cell r="Q58">
            <v>9268284.5199999996</v>
          </cell>
          <cell r="R58">
            <v>10</v>
          </cell>
          <cell r="S58">
            <v>11932.209090909091</v>
          </cell>
          <cell r="T58">
            <v>1600</v>
          </cell>
          <cell r="U58">
            <v>6497081.3200000003</v>
          </cell>
          <cell r="V58">
            <v>45330384.990962625</v>
          </cell>
        </row>
        <row r="59">
          <cell r="C59">
            <v>230</v>
          </cell>
          <cell r="D59">
            <v>2378</v>
          </cell>
          <cell r="E59">
            <v>4804456.8900000006</v>
          </cell>
          <cell r="F59">
            <v>140</v>
          </cell>
          <cell r="G59">
            <v>1290</v>
          </cell>
          <cell r="H59">
            <v>1938980.96</v>
          </cell>
          <cell r="J59">
            <v>1300</v>
          </cell>
          <cell r="K59">
            <v>18044</v>
          </cell>
          <cell r="L59">
            <v>36400</v>
          </cell>
          <cell r="M59">
            <v>14000</v>
          </cell>
          <cell r="O59">
            <v>1245873.28</v>
          </cell>
          <cell r="P59">
            <v>19005884.040927783</v>
          </cell>
          <cell r="Q59">
            <v>18302825.710000001</v>
          </cell>
          <cell r="R59">
            <v>245</v>
          </cell>
          <cell r="S59">
            <v>263783.67818181816</v>
          </cell>
          <cell r="T59">
            <v>2139</v>
          </cell>
          <cell r="U59">
            <v>9321931.2200000007</v>
          </cell>
          <cell r="V59">
            <v>57200625.269109607</v>
          </cell>
        </row>
        <row r="60">
          <cell r="C60">
            <v>180</v>
          </cell>
          <cell r="D60">
            <v>1818</v>
          </cell>
          <cell r="E60">
            <v>3640098.5200000009</v>
          </cell>
          <cell r="F60">
            <v>85</v>
          </cell>
          <cell r="G60">
            <v>820</v>
          </cell>
          <cell r="H60">
            <v>1101784.8</v>
          </cell>
          <cell r="J60">
            <v>1400</v>
          </cell>
          <cell r="K60">
            <v>17944</v>
          </cell>
          <cell r="L60">
            <v>35415</v>
          </cell>
          <cell r="M60">
            <v>13600</v>
          </cell>
          <cell r="O60">
            <v>1109016.98</v>
          </cell>
          <cell r="P60">
            <v>19129672.45780756</v>
          </cell>
          <cell r="Q60">
            <v>17756859</v>
          </cell>
          <cell r="R60">
            <v>210</v>
          </cell>
          <cell r="S60">
            <v>218707.44545454544</v>
          </cell>
          <cell r="T60">
            <v>1500</v>
          </cell>
          <cell r="U60">
            <v>9830817.8900000006</v>
          </cell>
          <cell r="V60">
            <v>63711610.43326211</v>
          </cell>
        </row>
        <row r="61">
          <cell r="C61">
            <v>250</v>
          </cell>
          <cell r="D61">
            <v>2625</v>
          </cell>
          <cell r="E61">
            <v>4821286.370000001</v>
          </cell>
          <cell r="F61">
            <v>180</v>
          </cell>
          <cell r="G61">
            <v>1750</v>
          </cell>
          <cell r="H61">
            <v>2468959.64</v>
          </cell>
          <cell r="J61">
            <v>2000</v>
          </cell>
          <cell r="K61">
            <v>18026</v>
          </cell>
          <cell r="L61">
            <v>34788</v>
          </cell>
          <cell r="M61">
            <v>13003</v>
          </cell>
          <cell r="O61">
            <v>2133450.4</v>
          </cell>
          <cell r="P61">
            <v>20599838.16475217</v>
          </cell>
          <cell r="Q61">
            <v>17840830.813050002</v>
          </cell>
          <cell r="R61">
            <v>400</v>
          </cell>
          <cell r="S61">
            <v>308046.04545454547</v>
          </cell>
          <cell r="T61">
            <v>2500</v>
          </cell>
          <cell r="U61">
            <v>9663645.4399999995</v>
          </cell>
          <cell r="V61">
            <v>60325078.300206721</v>
          </cell>
        </row>
        <row r="62">
          <cell r="C62">
            <v>29364</v>
          </cell>
          <cell r="D62">
            <v>284227</v>
          </cell>
          <cell r="E62">
            <v>739788588.0999999</v>
          </cell>
          <cell r="F62">
            <v>17115</v>
          </cell>
          <cell r="G62">
            <v>154932</v>
          </cell>
          <cell r="H62">
            <v>238485686.11999997</v>
          </cell>
          <cell r="L62">
            <v>1746167</v>
          </cell>
          <cell r="M62">
            <v>681378</v>
          </cell>
          <cell r="Q62">
            <v>879795374.32305002</v>
          </cell>
          <cell r="R62">
            <v>68914</v>
          </cell>
          <cell r="S62">
            <v>44369529.61681819</v>
          </cell>
          <cell r="V62">
            <v>3606708618.717463</v>
          </cell>
        </row>
        <row r="64">
          <cell r="F64">
            <v>1470</v>
          </cell>
          <cell r="G64">
            <v>13920</v>
          </cell>
          <cell r="H64">
            <v>19544461.34</v>
          </cell>
          <cell r="J64">
            <v>0</v>
          </cell>
          <cell r="K64">
            <v>7239</v>
          </cell>
          <cell r="L64">
            <v>31267</v>
          </cell>
          <cell r="M64">
            <v>11500</v>
          </cell>
          <cell r="O64">
            <v>0</v>
          </cell>
          <cell r="P64">
            <v>7243701.5007998943</v>
          </cell>
          <cell r="Q64">
            <v>14715927.809999999</v>
          </cell>
          <cell r="R64">
            <v>1400</v>
          </cell>
          <cell r="S64">
            <v>1189635</v>
          </cell>
          <cell r="V64">
            <v>42693725.650799893</v>
          </cell>
        </row>
        <row r="65">
          <cell r="L65">
            <v>144</v>
          </cell>
          <cell r="M65">
            <v>12</v>
          </cell>
          <cell r="Q65">
            <v>272515.02999999997</v>
          </cell>
          <cell r="V65">
            <v>272515.02999999997</v>
          </cell>
        </row>
        <row r="66">
          <cell r="F66">
            <v>1224</v>
          </cell>
          <cell r="G66">
            <v>14688</v>
          </cell>
          <cell r="H66">
            <v>11769469.92</v>
          </cell>
          <cell r="R66">
            <v>15177.6</v>
          </cell>
          <cell r="S66">
            <v>95467104</v>
          </cell>
          <cell r="V66">
            <v>107236573.92</v>
          </cell>
        </row>
        <row r="67">
          <cell r="F67">
            <v>576</v>
          </cell>
          <cell r="G67">
            <v>6912</v>
          </cell>
          <cell r="H67">
            <v>5538574.0800000001</v>
          </cell>
          <cell r="R67">
            <v>6768</v>
          </cell>
          <cell r="S67">
            <v>41382209.523809522</v>
          </cell>
          <cell r="V67">
            <v>46920783.603809521</v>
          </cell>
        </row>
        <row r="68">
          <cell r="R68">
            <v>2020</v>
          </cell>
          <cell r="S68">
            <v>8393756</v>
          </cell>
          <cell r="V68">
            <v>8393756</v>
          </cell>
        </row>
        <row r="69">
          <cell r="J69">
            <v>0</v>
          </cell>
          <cell r="K69">
            <v>500</v>
          </cell>
          <cell r="L69">
            <v>0</v>
          </cell>
          <cell r="M69">
            <v>0</v>
          </cell>
          <cell r="O69">
            <v>0</v>
          </cell>
          <cell r="P69">
            <v>110040</v>
          </cell>
          <cell r="Q69">
            <v>0</v>
          </cell>
          <cell r="R69">
            <v>550</v>
          </cell>
          <cell r="S69">
            <v>153800</v>
          </cell>
          <cell r="V69">
            <v>263840</v>
          </cell>
        </row>
        <row r="70">
          <cell r="R70">
            <v>0</v>
          </cell>
          <cell r="S70">
            <v>0</v>
          </cell>
          <cell r="V70">
            <v>0</v>
          </cell>
        </row>
        <row r="71">
          <cell r="R71">
            <v>0</v>
          </cell>
          <cell r="S71">
            <v>0</v>
          </cell>
          <cell r="V71">
            <v>0</v>
          </cell>
        </row>
        <row r="72">
          <cell r="F72">
            <v>55</v>
          </cell>
          <cell r="G72">
            <v>1540</v>
          </cell>
          <cell r="H72">
            <v>5973516.290000001</v>
          </cell>
          <cell r="R72">
            <v>0</v>
          </cell>
          <cell r="S72">
            <v>0</v>
          </cell>
          <cell r="V72">
            <v>5973516.290000001</v>
          </cell>
        </row>
        <row r="73">
          <cell r="R73">
            <v>550</v>
          </cell>
          <cell r="S73">
            <v>2267972</v>
          </cell>
          <cell r="V73">
            <v>2267972</v>
          </cell>
        </row>
        <row r="74">
          <cell r="V74">
            <v>0</v>
          </cell>
        </row>
        <row r="75">
          <cell r="F75">
            <v>140</v>
          </cell>
          <cell r="G75">
            <v>3920</v>
          </cell>
          <cell r="H75">
            <v>15507520.16</v>
          </cell>
          <cell r="V75">
            <v>15507520.16</v>
          </cell>
        </row>
        <row r="76">
          <cell r="R76">
            <v>900</v>
          </cell>
          <cell r="S76">
            <v>31737159</v>
          </cell>
          <cell r="V76">
            <v>31737159</v>
          </cell>
        </row>
        <row r="77">
          <cell r="F77">
            <v>1440</v>
          </cell>
          <cell r="G77">
            <v>17280</v>
          </cell>
          <cell r="H77">
            <v>13846435.199999999</v>
          </cell>
          <cell r="R77">
            <v>17856</v>
          </cell>
          <cell r="S77">
            <v>112314240</v>
          </cell>
          <cell r="V77">
            <v>126160675.2</v>
          </cell>
        </row>
        <row r="78">
          <cell r="R78">
            <v>267</v>
          </cell>
          <cell r="S78">
            <v>2364150</v>
          </cell>
          <cell r="V78">
            <v>2364150</v>
          </cell>
        </row>
        <row r="79">
          <cell r="R79">
            <v>207</v>
          </cell>
          <cell r="S79">
            <v>1866900</v>
          </cell>
          <cell r="V79">
            <v>1866900</v>
          </cell>
        </row>
        <row r="81">
          <cell r="R81">
            <v>195</v>
          </cell>
          <cell r="S81">
            <v>1505250</v>
          </cell>
          <cell r="V81">
            <v>1505250</v>
          </cell>
        </row>
        <row r="82">
          <cell r="R82">
            <v>1945</v>
          </cell>
          <cell r="S82">
            <v>8171171</v>
          </cell>
          <cell r="V82">
            <v>8171171</v>
          </cell>
        </row>
        <row r="84">
          <cell r="R84">
            <v>200</v>
          </cell>
          <cell r="S84">
            <v>7052702</v>
          </cell>
          <cell r="V84">
            <v>7052702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4905</v>
          </cell>
          <cell r="G92">
            <v>58260</v>
          </cell>
          <cell r="H92">
            <v>72179976.989999995</v>
          </cell>
          <cell r="L92">
            <v>31411</v>
          </cell>
          <cell r="M92">
            <v>11512</v>
          </cell>
          <cell r="Q92">
            <v>14988442.839999998</v>
          </cell>
          <cell r="R92">
            <v>48035.6</v>
          </cell>
          <cell r="S92">
            <v>313866048.52380955</v>
          </cell>
          <cell r="V92">
            <v>408388209.85460937</v>
          </cell>
        </row>
        <row r="93">
          <cell r="C93">
            <v>123185</v>
          </cell>
          <cell r="D93">
            <v>1194204</v>
          </cell>
          <cell r="E93">
            <v>5139172494.9899979</v>
          </cell>
          <cell r="F93">
            <v>51253</v>
          </cell>
          <cell r="G93">
            <v>427707.2</v>
          </cell>
          <cell r="H93">
            <v>1333512730.6608</v>
          </cell>
          <cell r="J93">
            <v>384881</v>
          </cell>
          <cell r="K93">
            <v>2179598</v>
          </cell>
          <cell r="L93">
            <v>3209855</v>
          </cell>
          <cell r="M93">
            <v>1284973</v>
          </cell>
          <cell r="O93">
            <v>321875980.30000001</v>
          </cell>
          <cell r="Q93">
            <v>1774072242.1530499</v>
          </cell>
          <cell r="R93">
            <v>444584.6</v>
          </cell>
          <cell r="S93">
            <v>664489372.68971872</v>
          </cell>
          <cell r="T93">
            <v>204381</v>
          </cell>
          <cell r="U93">
            <v>747269130.99665809</v>
          </cell>
          <cell r="V93">
            <v>12217084821.792297</v>
          </cell>
        </row>
      </sheetData>
      <sheetData sheetId="4"/>
      <sheetData sheetId="5"/>
      <sheetData sheetId="6"/>
      <sheetData sheetId="7"/>
      <sheetData sheetId="8"/>
      <sheetData sheetId="9">
        <row r="93">
          <cell r="F93">
            <v>2632</v>
          </cell>
          <cell r="H93">
            <v>518086145</v>
          </cell>
          <cell r="L93">
            <v>3858</v>
          </cell>
          <cell r="N93">
            <v>179117048.99379998</v>
          </cell>
          <cell r="R93">
            <v>1868</v>
          </cell>
          <cell r="T93">
            <v>47379468.663199998</v>
          </cell>
          <cell r="AE93">
            <v>2250</v>
          </cell>
          <cell r="AF93">
            <v>48642525.000000007</v>
          </cell>
          <cell r="AW93">
            <v>2236692870.0766273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>
        <row r="6">
          <cell r="I6">
            <v>688077392.96409059</v>
          </cell>
          <cell r="J6">
            <v>1059540316.7059089</v>
          </cell>
          <cell r="Z6">
            <v>20714247.081702132</v>
          </cell>
          <cell r="AA6">
            <v>38289971.87829788</v>
          </cell>
        </row>
        <row r="7">
          <cell r="I7">
            <v>276973550.96781152</v>
          </cell>
          <cell r="J7">
            <v>488201026.06078851</v>
          </cell>
          <cell r="Z7">
            <v>14682254.343007497</v>
          </cell>
          <cell r="AA7">
            <v>25820516.258392498</v>
          </cell>
        </row>
        <row r="8">
          <cell r="I8">
            <v>259883859.56666702</v>
          </cell>
          <cell r="J8">
            <v>383571364.54333258</v>
          </cell>
          <cell r="Z8">
            <v>0</v>
          </cell>
          <cell r="AA8">
            <v>0</v>
          </cell>
        </row>
        <row r="9">
          <cell r="I9">
            <v>0</v>
          </cell>
          <cell r="J9">
            <v>0</v>
          </cell>
          <cell r="Z9">
            <v>0</v>
          </cell>
          <cell r="AA9">
            <v>0</v>
          </cell>
        </row>
        <row r="10">
          <cell r="I10">
            <v>7069033.8035121951</v>
          </cell>
          <cell r="J10">
            <v>11159292.356487805</v>
          </cell>
          <cell r="Z10">
            <v>0</v>
          </cell>
          <cell r="AA10">
            <v>0</v>
          </cell>
        </row>
        <row r="11">
          <cell r="I11">
            <v>0</v>
          </cell>
          <cell r="J11">
            <v>0</v>
          </cell>
          <cell r="Z11">
            <v>0</v>
          </cell>
          <cell r="AA11">
            <v>0</v>
          </cell>
        </row>
        <row r="12">
          <cell r="I12">
            <v>0</v>
          </cell>
          <cell r="J12">
            <v>0</v>
          </cell>
          <cell r="Z12">
            <v>0</v>
          </cell>
          <cell r="AA12">
            <v>0</v>
          </cell>
        </row>
        <row r="13">
          <cell r="I13">
            <v>0</v>
          </cell>
          <cell r="J13">
            <v>0</v>
          </cell>
          <cell r="Z13">
            <v>0</v>
          </cell>
          <cell r="AA13">
            <v>0</v>
          </cell>
        </row>
        <row r="14">
          <cell r="I14">
            <v>0</v>
          </cell>
          <cell r="J14">
            <v>0</v>
          </cell>
          <cell r="Z14">
            <v>0</v>
          </cell>
          <cell r="AA14">
            <v>0</v>
          </cell>
        </row>
        <row r="15">
          <cell r="I15">
            <v>0</v>
          </cell>
          <cell r="J15">
            <v>0</v>
          </cell>
          <cell r="Z15">
            <v>0</v>
          </cell>
          <cell r="AA15">
            <v>0</v>
          </cell>
        </row>
        <row r="16">
          <cell r="I16">
            <v>0</v>
          </cell>
          <cell r="J16">
            <v>0</v>
          </cell>
          <cell r="Z16">
            <v>0</v>
          </cell>
          <cell r="AA16">
            <v>0</v>
          </cell>
        </row>
        <row r="19">
          <cell r="I19">
            <v>280645170.68143612</v>
          </cell>
          <cell r="J19">
            <v>350798294.61356366</v>
          </cell>
          <cell r="Z19">
            <v>8583771.2712857127</v>
          </cell>
          <cell r="AA19">
            <v>10362390.543714285</v>
          </cell>
        </row>
        <row r="20">
          <cell r="I20">
            <v>186608535.620323</v>
          </cell>
          <cell r="J20">
            <v>234812413.32967699</v>
          </cell>
          <cell r="Z20">
            <v>0</v>
          </cell>
          <cell r="AA20">
            <v>0</v>
          </cell>
        </row>
        <row r="21">
          <cell r="Z21">
            <v>0</v>
          </cell>
          <cell r="AA21">
            <v>0</v>
          </cell>
        </row>
        <row r="22">
          <cell r="I22">
            <v>0</v>
          </cell>
          <cell r="J22">
            <v>0</v>
          </cell>
          <cell r="Z22">
            <v>0</v>
          </cell>
          <cell r="AA22">
            <v>0</v>
          </cell>
        </row>
        <row r="23">
          <cell r="I23">
            <v>0</v>
          </cell>
          <cell r="J23">
            <v>0</v>
          </cell>
          <cell r="Z23">
            <v>0</v>
          </cell>
          <cell r="AA23">
            <v>0</v>
          </cell>
        </row>
        <row r="24">
          <cell r="I24">
            <v>0</v>
          </cell>
          <cell r="J24">
            <v>0</v>
          </cell>
          <cell r="Z24">
            <v>0</v>
          </cell>
          <cell r="AA24">
            <v>0</v>
          </cell>
        </row>
        <row r="25">
          <cell r="I25">
            <v>0</v>
          </cell>
          <cell r="J25">
            <v>0</v>
          </cell>
          <cell r="Z25">
            <v>0</v>
          </cell>
          <cell r="AA25">
            <v>0</v>
          </cell>
        </row>
        <row r="26">
          <cell r="I26">
            <v>0</v>
          </cell>
          <cell r="J26">
            <v>0</v>
          </cell>
          <cell r="Z26">
            <v>0</v>
          </cell>
          <cell r="AA26">
            <v>0</v>
          </cell>
        </row>
        <row r="27">
          <cell r="I27">
            <v>0</v>
          </cell>
          <cell r="J27">
            <v>0</v>
          </cell>
          <cell r="Z27">
            <v>0</v>
          </cell>
          <cell r="AA27">
            <v>0</v>
          </cell>
        </row>
        <row r="28">
          <cell r="I28">
            <v>0</v>
          </cell>
          <cell r="J28">
            <v>0</v>
          </cell>
          <cell r="Z28">
            <v>0</v>
          </cell>
          <cell r="AA28">
            <v>0</v>
          </cell>
        </row>
        <row r="29">
          <cell r="I29">
            <v>0</v>
          </cell>
          <cell r="J29">
            <v>0</v>
          </cell>
          <cell r="Z29">
            <v>0</v>
          </cell>
          <cell r="AA29">
            <v>0</v>
          </cell>
        </row>
        <row r="30">
          <cell r="I30">
            <v>0</v>
          </cell>
          <cell r="J30">
            <v>0</v>
          </cell>
          <cell r="Z30">
            <v>0</v>
          </cell>
          <cell r="AA30">
            <v>0</v>
          </cell>
        </row>
        <row r="31">
          <cell r="I31">
            <v>0</v>
          </cell>
          <cell r="J31">
            <v>0</v>
          </cell>
          <cell r="Z31">
            <v>18694672.461191639</v>
          </cell>
          <cell r="AA31">
            <v>31327015.034808356</v>
          </cell>
        </row>
        <row r="32">
          <cell r="I32">
            <v>0</v>
          </cell>
          <cell r="J32">
            <v>0</v>
          </cell>
          <cell r="Z32">
            <v>1268912.6385777774</v>
          </cell>
          <cell r="AA32">
            <v>2299904.1574222217</v>
          </cell>
        </row>
        <row r="33">
          <cell r="I33">
            <v>0</v>
          </cell>
          <cell r="J33">
            <v>0</v>
          </cell>
          <cell r="Z33">
            <v>0</v>
          </cell>
          <cell r="AA33">
            <v>0</v>
          </cell>
        </row>
        <row r="34">
          <cell r="I34">
            <v>0</v>
          </cell>
          <cell r="J34">
            <v>0</v>
          </cell>
          <cell r="Z34">
            <v>0</v>
          </cell>
          <cell r="AA34">
            <v>0</v>
          </cell>
        </row>
        <row r="38">
          <cell r="I38">
            <v>4315172.5404114285</v>
          </cell>
          <cell r="J38">
            <v>12616558.279588571</v>
          </cell>
          <cell r="Z38">
            <v>0</v>
          </cell>
          <cell r="AA38">
            <v>0</v>
          </cell>
        </row>
        <row r="39">
          <cell r="I39">
            <v>1196222.9369142856</v>
          </cell>
          <cell r="J39">
            <v>13494234.183085712</v>
          </cell>
          <cell r="Z39">
            <v>0</v>
          </cell>
          <cell r="AA39">
            <v>0</v>
          </cell>
        </row>
        <row r="40">
          <cell r="I40">
            <v>5171756.2239999985</v>
          </cell>
          <cell r="J40">
            <v>3717199.7859999989</v>
          </cell>
          <cell r="Z40">
            <v>0</v>
          </cell>
          <cell r="AA40">
            <v>0</v>
          </cell>
        </row>
        <row r="41">
          <cell r="I41">
            <v>5868102.9677254921</v>
          </cell>
          <cell r="J41">
            <v>4559536.4522745106</v>
          </cell>
          <cell r="Z41">
            <v>0</v>
          </cell>
          <cell r="AA41">
            <v>0</v>
          </cell>
        </row>
        <row r="42">
          <cell r="I42">
            <v>306421.07270270272</v>
          </cell>
          <cell r="J42">
            <v>7251965.3872972978</v>
          </cell>
          <cell r="Z42">
            <v>0</v>
          </cell>
          <cell r="AA42">
            <v>0</v>
          </cell>
        </row>
        <row r="43">
          <cell r="I43">
            <v>2008479.6565544552</v>
          </cell>
          <cell r="J43">
            <v>19122400.063445542</v>
          </cell>
          <cell r="Z43">
            <v>0</v>
          </cell>
          <cell r="AA43">
            <v>0</v>
          </cell>
        </row>
        <row r="44">
          <cell r="I44">
            <v>0</v>
          </cell>
          <cell r="J44">
            <v>0</v>
          </cell>
          <cell r="Z44">
            <v>0</v>
          </cell>
          <cell r="AA44">
            <v>0</v>
          </cell>
        </row>
        <row r="45">
          <cell r="I45">
            <v>1028832.8045930231</v>
          </cell>
          <cell r="J45">
            <v>17028232.745406974</v>
          </cell>
          <cell r="Z45">
            <v>0</v>
          </cell>
          <cell r="AA45">
            <v>0</v>
          </cell>
        </row>
        <row r="46">
          <cell r="I46">
            <v>0</v>
          </cell>
          <cell r="J46">
            <v>0</v>
          </cell>
          <cell r="Z46">
            <v>0</v>
          </cell>
          <cell r="AA46">
            <v>0</v>
          </cell>
        </row>
        <row r="47">
          <cell r="I47">
            <v>123032.95904347824</v>
          </cell>
          <cell r="J47">
            <v>4593230.4709565211</v>
          </cell>
          <cell r="Z47">
            <v>0</v>
          </cell>
          <cell r="AA47">
            <v>0</v>
          </cell>
        </row>
        <row r="48">
          <cell r="I48">
            <v>11048881.278894233</v>
          </cell>
          <cell r="J48">
            <v>9288882.4911057707</v>
          </cell>
          <cell r="Z48">
            <v>0</v>
          </cell>
          <cell r="AA48">
            <v>0</v>
          </cell>
        </row>
        <row r="49">
          <cell r="I49">
            <v>52540603.800092213</v>
          </cell>
          <cell r="J49">
            <v>230883828.55720776</v>
          </cell>
          <cell r="Z49">
            <v>649597.34621020406</v>
          </cell>
          <cell r="AA49">
            <v>2887099.3164897962</v>
          </cell>
        </row>
        <row r="50">
          <cell r="I50">
            <v>2385888.2133823531</v>
          </cell>
          <cell r="J50">
            <v>4668042.156617647</v>
          </cell>
          <cell r="Z50">
            <v>0</v>
          </cell>
          <cell r="AA50">
            <v>0</v>
          </cell>
        </row>
        <row r="51">
          <cell r="I51">
            <v>17447258.966082253</v>
          </cell>
          <cell r="J51">
            <v>147921310.39121771</v>
          </cell>
          <cell r="Z51">
            <v>360887.41456122452</v>
          </cell>
          <cell r="AA51">
            <v>3175809.2481387756</v>
          </cell>
        </row>
        <row r="52">
          <cell r="I52">
            <v>4472935.2139354842</v>
          </cell>
          <cell r="J52">
            <v>7690309.6660645166</v>
          </cell>
          <cell r="Z52">
            <v>0</v>
          </cell>
          <cell r="AA52">
            <v>0</v>
          </cell>
        </row>
        <row r="53">
          <cell r="I53">
            <v>1299629.8488028166</v>
          </cell>
          <cell r="J53">
            <v>12896326.961197181</v>
          </cell>
          <cell r="Z53">
            <v>0</v>
          </cell>
          <cell r="AA53">
            <v>0</v>
          </cell>
        </row>
        <row r="54">
          <cell r="I54">
            <v>3410655.8317826083</v>
          </cell>
          <cell r="J54">
            <v>1522997.2582173911</v>
          </cell>
          <cell r="Z54">
            <v>0</v>
          </cell>
          <cell r="AA54">
            <v>0</v>
          </cell>
        </row>
        <row r="55">
          <cell r="I55">
            <v>27587632.835140847</v>
          </cell>
          <cell r="J55">
            <v>36632758.354859158</v>
          </cell>
          <cell r="Z55">
            <v>0</v>
          </cell>
          <cell r="AA55">
            <v>0</v>
          </cell>
        </row>
        <row r="56">
          <cell r="I56">
            <v>3186455.6279316247</v>
          </cell>
          <cell r="J56">
            <v>28952795.10206838</v>
          </cell>
          <cell r="Z56">
            <v>0</v>
          </cell>
          <cell r="AA56">
            <v>0</v>
          </cell>
        </row>
        <row r="57">
          <cell r="I57">
            <v>3701235.4896774194</v>
          </cell>
          <cell r="J57">
            <v>2673114.5203225808</v>
          </cell>
          <cell r="Z57">
            <v>0</v>
          </cell>
          <cell r="AA57">
            <v>0</v>
          </cell>
        </row>
        <row r="58">
          <cell r="I58">
            <v>3633075.2382857152</v>
          </cell>
          <cell r="J58">
            <v>3203356.6617142865</v>
          </cell>
          <cell r="Z58">
            <v>0</v>
          </cell>
          <cell r="AA58">
            <v>0</v>
          </cell>
        </row>
        <row r="59">
          <cell r="I59">
            <v>3864454.4550000005</v>
          </cell>
          <cell r="J59">
            <v>940002.43500000017</v>
          </cell>
          <cell r="Z59">
            <v>0</v>
          </cell>
          <cell r="AA59">
            <v>0</v>
          </cell>
        </row>
        <row r="60">
          <cell r="I60">
            <v>1314480.0211111116</v>
          </cell>
          <cell r="J60">
            <v>2325618.4988888898</v>
          </cell>
          <cell r="Z60">
            <v>0</v>
          </cell>
          <cell r="AA60">
            <v>0</v>
          </cell>
        </row>
        <row r="61">
          <cell r="I61">
            <v>2429928.3304800005</v>
          </cell>
          <cell r="J61">
            <v>2391358.0395200006</v>
          </cell>
          <cell r="Z61">
            <v>0</v>
          </cell>
          <cell r="AA61">
            <v>0</v>
          </cell>
        </row>
        <row r="64">
          <cell r="I64">
            <v>0</v>
          </cell>
          <cell r="J64">
            <v>0</v>
          </cell>
          <cell r="Z64">
            <v>0</v>
          </cell>
          <cell r="AA64">
            <v>0</v>
          </cell>
        </row>
        <row r="65">
          <cell r="I65">
            <v>0</v>
          </cell>
          <cell r="J65">
            <v>0</v>
          </cell>
          <cell r="Z65">
            <v>0</v>
          </cell>
          <cell r="AA65">
            <v>0</v>
          </cell>
        </row>
        <row r="66">
          <cell r="I66">
            <v>0</v>
          </cell>
          <cell r="J66">
            <v>0</v>
          </cell>
          <cell r="Z66">
            <v>0</v>
          </cell>
          <cell r="AA66">
            <v>0</v>
          </cell>
        </row>
        <row r="67">
          <cell r="I67">
            <v>0</v>
          </cell>
          <cell r="J67">
            <v>0</v>
          </cell>
          <cell r="Z67">
            <v>0</v>
          </cell>
          <cell r="AA67">
            <v>0</v>
          </cell>
        </row>
        <row r="68">
          <cell r="I68">
            <v>0</v>
          </cell>
          <cell r="J68">
            <v>0</v>
          </cell>
          <cell r="Z68">
            <v>0</v>
          </cell>
          <cell r="AA68">
            <v>0</v>
          </cell>
        </row>
        <row r="69">
          <cell r="I69">
            <v>0</v>
          </cell>
          <cell r="J69">
            <v>0</v>
          </cell>
          <cell r="Z69">
            <v>0</v>
          </cell>
          <cell r="AA69">
            <v>0</v>
          </cell>
        </row>
        <row r="70">
          <cell r="I70">
            <v>0</v>
          </cell>
          <cell r="J70">
            <v>0</v>
          </cell>
          <cell r="Z70">
            <v>0</v>
          </cell>
          <cell r="AA70">
            <v>0</v>
          </cell>
        </row>
        <row r="71">
          <cell r="I71">
            <v>0</v>
          </cell>
          <cell r="J71">
            <v>0</v>
          </cell>
          <cell r="Z71">
            <v>0</v>
          </cell>
          <cell r="AA71">
            <v>0</v>
          </cell>
        </row>
        <row r="72">
          <cell r="I72">
            <v>0</v>
          </cell>
          <cell r="J72">
            <v>0</v>
          </cell>
          <cell r="Z72">
            <v>0</v>
          </cell>
          <cell r="AA72">
            <v>0</v>
          </cell>
        </row>
        <row r="73">
          <cell r="I73">
            <v>0</v>
          </cell>
          <cell r="J73">
            <v>0</v>
          </cell>
          <cell r="Z73">
            <v>0</v>
          </cell>
          <cell r="AA73">
            <v>0</v>
          </cell>
        </row>
        <row r="74">
          <cell r="I74">
            <v>0</v>
          </cell>
          <cell r="J74">
            <v>0</v>
          </cell>
          <cell r="Z74">
            <v>0</v>
          </cell>
          <cell r="AA74">
            <v>0</v>
          </cell>
        </row>
        <row r="75">
          <cell r="I75">
            <v>0</v>
          </cell>
          <cell r="J75">
            <v>0</v>
          </cell>
          <cell r="Z75">
            <v>0</v>
          </cell>
          <cell r="AA75">
            <v>0</v>
          </cell>
        </row>
        <row r="76">
          <cell r="I76">
            <v>0</v>
          </cell>
          <cell r="J76">
            <v>0</v>
          </cell>
          <cell r="Z76">
            <v>0</v>
          </cell>
          <cell r="AA76">
            <v>0</v>
          </cell>
        </row>
        <row r="77">
          <cell r="I77">
            <v>0</v>
          </cell>
          <cell r="J77">
            <v>0</v>
          </cell>
          <cell r="Z77">
            <v>0</v>
          </cell>
          <cell r="AA77">
            <v>0</v>
          </cell>
        </row>
        <row r="78">
          <cell r="I78">
            <v>0</v>
          </cell>
          <cell r="J78">
            <v>0</v>
          </cell>
          <cell r="Z78">
            <v>0</v>
          </cell>
          <cell r="AA78">
            <v>0</v>
          </cell>
        </row>
        <row r="79">
          <cell r="I79">
            <v>0</v>
          </cell>
          <cell r="J79">
            <v>0</v>
          </cell>
          <cell r="Z79">
            <v>0</v>
          </cell>
          <cell r="AA79">
            <v>0</v>
          </cell>
        </row>
        <row r="80">
          <cell r="I80">
            <v>0</v>
          </cell>
          <cell r="J80">
            <v>0</v>
          </cell>
          <cell r="Z80">
            <v>0</v>
          </cell>
          <cell r="AA80">
            <v>0</v>
          </cell>
        </row>
        <row r="81">
          <cell r="I81">
            <v>0</v>
          </cell>
          <cell r="J81">
            <v>0</v>
          </cell>
          <cell r="Z81">
            <v>0</v>
          </cell>
          <cell r="AA81">
            <v>0</v>
          </cell>
        </row>
        <row r="82">
          <cell r="I82">
            <v>0</v>
          </cell>
          <cell r="J82">
            <v>0</v>
          </cell>
          <cell r="Z82">
            <v>0</v>
          </cell>
          <cell r="AA82">
            <v>0</v>
          </cell>
        </row>
        <row r="83">
          <cell r="I83">
            <v>0</v>
          </cell>
          <cell r="J83">
            <v>0</v>
          </cell>
          <cell r="Z83">
            <v>0</v>
          </cell>
          <cell r="AA83">
            <v>0</v>
          </cell>
        </row>
        <row r="84">
          <cell r="I84">
            <v>0</v>
          </cell>
          <cell r="J84">
            <v>0</v>
          </cell>
          <cell r="Z84">
            <v>0</v>
          </cell>
          <cell r="AA84">
            <v>0</v>
          </cell>
        </row>
        <row r="85">
          <cell r="I85">
            <v>0</v>
          </cell>
          <cell r="J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J86">
            <v>0</v>
          </cell>
          <cell r="Z86">
            <v>0</v>
          </cell>
          <cell r="AA86">
            <v>0</v>
          </cell>
        </row>
        <row r="87">
          <cell r="I87">
            <v>0</v>
          </cell>
          <cell r="J87">
            <v>0</v>
          </cell>
          <cell r="Z87">
            <v>0</v>
          </cell>
          <cell r="AA87">
            <v>0</v>
          </cell>
        </row>
        <row r="88">
          <cell r="I88">
            <v>0</v>
          </cell>
          <cell r="J88">
            <v>0</v>
          </cell>
          <cell r="Z88">
            <v>0</v>
          </cell>
          <cell r="AA88">
            <v>0</v>
          </cell>
        </row>
        <row r="89">
          <cell r="I89">
            <v>0</v>
          </cell>
          <cell r="J89">
            <v>0</v>
          </cell>
          <cell r="Z89">
            <v>0</v>
          </cell>
          <cell r="AA89">
            <v>0</v>
          </cell>
        </row>
        <row r="90">
          <cell r="I90">
            <v>0</v>
          </cell>
          <cell r="J90">
            <v>0</v>
          </cell>
          <cell r="Z90">
            <v>0</v>
          </cell>
          <cell r="AA90">
            <v>0</v>
          </cell>
        </row>
        <row r="91">
          <cell r="I91">
            <v>0</v>
          </cell>
          <cell r="J91">
            <v>0</v>
          </cell>
          <cell r="Z91">
            <v>0</v>
          </cell>
          <cell r="AA91">
            <v>0</v>
          </cell>
        </row>
      </sheetData>
      <sheetData sheetId="18">
        <row r="6">
          <cell r="I6">
            <v>27768299.620449431</v>
          </cell>
          <cell r="J6">
            <v>44494234.479550555</v>
          </cell>
          <cell r="S6">
            <v>2697736.654083333</v>
          </cell>
          <cell r="T6">
            <v>3977075.6859166659</v>
          </cell>
        </row>
        <row r="7">
          <cell r="I7">
            <v>32769693.666483607</v>
          </cell>
          <cell r="J7">
            <v>56112958.715516381</v>
          </cell>
          <cell r="S7">
            <v>4823177.8908899222</v>
          </cell>
          <cell r="T7">
            <v>11724427.107110078</v>
          </cell>
        </row>
        <row r="8">
          <cell r="I8">
            <v>257436571.32890782</v>
          </cell>
          <cell r="J8">
            <v>380088442.50189215</v>
          </cell>
          <cell r="S8">
            <v>0</v>
          </cell>
          <cell r="T8">
            <v>0</v>
          </cell>
        </row>
        <row r="9">
          <cell r="I9">
            <v>0</v>
          </cell>
          <cell r="J9">
            <v>0</v>
          </cell>
          <cell r="S9">
            <v>0</v>
          </cell>
          <cell r="T9">
            <v>0</v>
          </cell>
        </row>
        <row r="10">
          <cell r="I10">
            <v>1315541.9300000002</v>
          </cell>
          <cell r="J10">
            <v>2084173.1700000002</v>
          </cell>
          <cell r="S10">
            <v>0</v>
          </cell>
          <cell r="T10">
            <v>0</v>
          </cell>
        </row>
        <row r="11">
          <cell r="I11">
            <v>0</v>
          </cell>
          <cell r="J11">
            <v>0</v>
          </cell>
          <cell r="S11">
            <v>0</v>
          </cell>
          <cell r="T11">
            <v>0</v>
          </cell>
        </row>
        <row r="12">
          <cell r="I12">
            <v>0</v>
          </cell>
          <cell r="J12">
            <v>0</v>
          </cell>
          <cell r="S12">
            <v>0</v>
          </cell>
          <cell r="T12">
            <v>0</v>
          </cell>
        </row>
        <row r="13">
          <cell r="I13">
            <v>0</v>
          </cell>
          <cell r="J13">
            <v>0</v>
          </cell>
          <cell r="S13">
            <v>0</v>
          </cell>
          <cell r="T13">
            <v>0</v>
          </cell>
        </row>
        <row r="14">
          <cell r="I14">
            <v>0</v>
          </cell>
          <cell r="J14">
            <v>0</v>
          </cell>
          <cell r="S14">
            <v>0</v>
          </cell>
          <cell r="T14">
            <v>0</v>
          </cell>
        </row>
        <row r="15">
          <cell r="I15">
            <v>0</v>
          </cell>
          <cell r="J15">
            <v>0</v>
          </cell>
          <cell r="S15">
            <v>0</v>
          </cell>
          <cell r="T15">
            <v>0</v>
          </cell>
        </row>
        <row r="16">
          <cell r="I16">
            <v>0</v>
          </cell>
          <cell r="J16">
            <v>0</v>
          </cell>
          <cell r="S16">
            <v>0</v>
          </cell>
          <cell r="T16">
            <v>0</v>
          </cell>
        </row>
        <row r="19">
          <cell r="I19">
            <v>11788169.87581395</v>
          </cell>
          <cell r="J19">
            <v>14206256.004186042</v>
          </cell>
          <cell r="S19">
            <v>0</v>
          </cell>
          <cell r="T19">
            <v>0</v>
          </cell>
        </row>
        <row r="20">
          <cell r="I20">
            <v>34533117.529782958</v>
          </cell>
          <cell r="J20">
            <v>42708521.218617044</v>
          </cell>
          <cell r="S20">
            <v>4401949.3167829784</v>
          </cell>
          <cell r="T20">
            <v>7092029.4548170203</v>
          </cell>
        </row>
        <row r="21">
          <cell r="I21">
            <v>293155.53932203387</v>
          </cell>
          <cell r="J21">
            <v>372082.03067796608</v>
          </cell>
          <cell r="S21">
            <v>0</v>
          </cell>
          <cell r="T21">
            <v>0</v>
          </cell>
        </row>
        <row r="22">
          <cell r="I22">
            <v>3748429.5701333336</v>
          </cell>
          <cell r="J22">
            <v>4520165.0698666666</v>
          </cell>
          <cell r="S22">
            <v>0</v>
          </cell>
          <cell r="T22">
            <v>0</v>
          </cell>
        </row>
        <row r="23">
          <cell r="I23">
            <v>12947082.416234044</v>
          </cell>
          <cell r="J23">
            <v>15621597.093765959</v>
          </cell>
          <cell r="S23">
            <v>0</v>
          </cell>
          <cell r="T23">
            <v>0</v>
          </cell>
        </row>
        <row r="24">
          <cell r="I24">
            <v>6120241.9988180641</v>
          </cell>
          <cell r="J24">
            <v>7367495.1075819349</v>
          </cell>
          <cell r="S24">
            <v>5159029.5588740744</v>
          </cell>
          <cell r="T24">
            <v>7504042.9947259258</v>
          </cell>
        </row>
        <row r="25">
          <cell r="I25">
            <v>5470053.0780380955</v>
          </cell>
          <cell r="J25">
            <v>7613217.3819619045</v>
          </cell>
          <cell r="S25">
            <v>0</v>
          </cell>
          <cell r="T25">
            <v>0</v>
          </cell>
        </row>
        <row r="26">
          <cell r="I26">
            <v>1878899.4615652172</v>
          </cell>
          <cell r="J26">
            <v>2622630.4984347825</v>
          </cell>
          <cell r="S26">
            <v>0</v>
          </cell>
          <cell r="T26">
            <v>0</v>
          </cell>
        </row>
        <row r="27">
          <cell r="I27">
            <v>663474.56000000006</v>
          </cell>
          <cell r="J27">
            <v>923095.04000000004</v>
          </cell>
          <cell r="S27">
            <v>0</v>
          </cell>
          <cell r="T27">
            <v>0</v>
          </cell>
        </row>
        <row r="28">
          <cell r="I28">
            <v>0</v>
          </cell>
          <cell r="J28">
            <v>0</v>
          </cell>
          <cell r="S28">
            <v>0</v>
          </cell>
          <cell r="T28">
            <v>0</v>
          </cell>
        </row>
        <row r="29">
          <cell r="I29">
            <v>0</v>
          </cell>
          <cell r="J29">
            <v>0</v>
          </cell>
          <cell r="S29">
            <v>0</v>
          </cell>
          <cell r="T29">
            <v>0</v>
          </cell>
        </row>
        <row r="30">
          <cell r="I30">
            <v>0</v>
          </cell>
          <cell r="J30">
            <v>0</v>
          </cell>
          <cell r="S30">
            <v>0</v>
          </cell>
          <cell r="T30">
            <v>0</v>
          </cell>
        </row>
        <row r="31">
          <cell r="I31">
            <v>0</v>
          </cell>
          <cell r="J31">
            <v>0</v>
          </cell>
          <cell r="S31">
            <v>0</v>
          </cell>
          <cell r="T31">
            <v>0</v>
          </cell>
        </row>
        <row r="32">
          <cell r="I32">
            <v>0</v>
          </cell>
          <cell r="J32">
            <v>0</v>
          </cell>
          <cell r="S32">
            <v>0</v>
          </cell>
          <cell r="T32">
            <v>0</v>
          </cell>
        </row>
        <row r="33">
          <cell r="I33">
            <v>0</v>
          </cell>
          <cell r="J33">
            <v>0</v>
          </cell>
          <cell r="S33">
            <v>0</v>
          </cell>
          <cell r="T33">
            <v>0</v>
          </cell>
        </row>
        <row r="34">
          <cell r="I34">
            <v>0</v>
          </cell>
          <cell r="J34">
            <v>0</v>
          </cell>
          <cell r="S34">
            <v>0</v>
          </cell>
          <cell r="T34">
            <v>0</v>
          </cell>
        </row>
        <row r="38">
          <cell r="I38">
            <v>3445251.2453870974</v>
          </cell>
          <cell r="J38">
            <v>10074089.084612904</v>
          </cell>
          <cell r="S38">
            <v>0</v>
          </cell>
          <cell r="T38">
            <v>0</v>
          </cell>
        </row>
        <row r="39">
          <cell r="I39">
            <v>1089711.4680000001</v>
          </cell>
          <cell r="J39">
            <v>12228984.252</v>
          </cell>
          <cell r="S39">
            <v>0</v>
          </cell>
          <cell r="T39">
            <v>0</v>
          </cell>
        </row>
        <row r="40">
          <cell r="I40">
            <v>3089110.8266666667</v>
          </cell>
          <cell r="J40">
            <v>2206507.7333333334</v>
          </cell>
          <cell r="S40">
            <v>0</v>
          </cell>
          <cell r="T40">
            <v>0</v>
          </cell>
        </row>
        <row r="41">
          <cell r="I41">
            <v>2853129.0992285712</v>
          </cell>
          <cell r="J41">
            <v>2215881.9907714282</v>
          </cell>
          <cell r="S41">
            <v>0</v>
          </cell>
          <cell r="T41">
            <v>0</v>
          </cell>
        </row>
        <row r="42">
          <cell r="I42">
            <v>309996.51328301884</v>
          </cell>
          <cell r="J42">
            <v>7158101.3067169804</v>
          </cell>
          <cell r="S42">
            <v>0</v>
          </cell>
          <cell r="T42">
            <v>0</v>
          </cell>
        </row>
        <row r="43">
          <cell r="I43">
            <v>1234131.0654358973</v>
          </cell>
          <cell r="J43">
            <v>11844975.334564101</v>
          </cell>
          <cell r="S43">
            <v>0</v>
          </cell>
          <cell r="T43">
            <v>0</v>
          </cell>
        </row>
        <row r="44">
          <cell r="I44">
            <v>125899.96400000001</v>
          </cell>
          <cell r="J44">
            <v>503599.85600000003</v>
          </cell>
          <cell r="S44">
            <v>0</v>
          </cell>
          <cell r="T44">
            <v>0</v>
          </cell>
        </row>
        <row r="45">
          <cell r="I45">
            <v>474933.22983606561</v>
          </cell>
          <cell r="J45">
            <v>7802474.4901639353</v>
          </cell>
          <cell r="S45">
            <v>0</v>
          </cell>
          <cell r="T45">
            <v>0</v>
          </cell>
        </row>
        <row r="46">
          <cell r="I46">
            <v>1363227.8936000001</v>
          </cell>
          <cell r="J46">
            <v>812135.76640000008</v>
          </cell>
          <cell r="S46">
            <v>0</v>
          </cell>
          <cell r="T46">
            <v>0</v>
          </cell>
        </row>
        <row r="47">
          <cell r="I47">
            <v>102331.72380392157</v>
          </cell>
          <cell r="J47">
            <v>3625466.7861960782</v>
          </cell>
          <cell r="S47">
            <v>0</v>
          </cell>
          <cell r="T47">
            <v>0</v>
          </cell>
        </row>
        <row r="48">
          <cell r="I48">
            <v>4355112.402999999</v>
          </cell>
          <cell r="J48">
            <v>3660431.8969999994</v>
          </cell>
          <cell r="S48">
            <v>0</v>
          </cell>
          <cell r="T48">
            <v>0</v>
          </cell>
        </row>
        <row r="49">
          <cell r="I49">
            <v>5288004.7324250685</v>
          </cell>
          <cell r="J49">
            <v>23251667.867574934</v>
          </cell>
          <cell r="S49">
            <v>0</v>
          </cell>
          <cell r="T49">
            <v>0</v>
          </cell>
        </row>
        <row r="50">
          <cell r="I50">
            <v>1886814.9856190477</v>
          </cell>
          <cell r="J50">
            <v>3693905.3943809527</v>
          </cell>
          <cell r="S50">
            <v>0</v>
          </cell>
          <cell r="T50">
            <v>0</v>
          </cell>
        </row>
        <row r="51">
          <cell r="I51">
            <v>4165368.8020975604</v>
          </cell>
          <cell r="J51">
            <v>35288784.537902437</v>
          </cell>
          <cell r="S51">
            <v>0</v>
          </cell>
          <cell r="T51">
            <v>0</v>
          </cell>
        </row>
        <row r="52">
          <cell r="I52">
            <v>4501163.0396086946</v>
          </cell>
          <cell r="J52">
            <v>7750523.3403913034</v>
          </cell>
          <cell r="S52">
            <v>0</v>
          </cell>
          <cell r="T52">
            <v>0</v>
          </cell>
        </row>
        <row r="53">
          <cell r="I53">
            <v>557316.72020089289</v>
          </cell>
          <cell r="J53">
            <v>5532387.9297991078</v>
          </cell>
          <cell r="S53">
            <v>0</v>
          </cell>
          <cell r="T53">
            <v>0</v>
          </cell>
        </row>
        <row r="54">
          <cell r="I54">
            <v>6983346.056342857</v>
          </cell>
          <cell r="J54">
            <v>3116534.6036571427</v>
          </cell>
          <cell r="S54">
            <v>0</v>
          </cell>
          <cell r="T54">
            <v>0</v>
          </cell>
        </row>
        <row r="55">
          <cell r="I55">
            <v>12852431.690605715</v>
          </cell>
          <cell r="J55">
            <v>17056817.589394286</v>
          </cell>
          <cell r="S55">
            <v>0</v>
          </cell>
          <cell r="T55">
            <v>0</v>
          </cell>
        </row>
        <row r="56">
          <cell r="I56">
            <v>1044764.461</v>
          </cell>
          <cell r="J56">
            <v>9402880.1490000002</v>
          </cell>
          <cell r="S56">
            <v>0</v>
          </cell>
          <cell r="T56">
            <v>0</v>
          </cell>
        </row>
        <row r="57">
          <cell r="I57">
            <v>3987842.3810384613</v>
          </cell>
          <cell r="J57">
            <v>2878641.1889615385</v>
          </cell>
          <cell r="S57">
            <v>0</v>
          </cell>
          <cell r="T57">
            <v>0</v>
          </cell>
        </row>
        <row r="58">
          <cell r="I58">
            <v>1676853.5697391303</v>
          </cell>
          <cell r="J58">
            <v>1484427.7502608695</v>
          </cell>
          <cell r="S58">
            <v>0</v>
          </cell>
          <cell r="T58">
            <v>0</v>
          </cell>
        </row>
        <row r="59">
          <cell r="I59">
            <v>1551184.7679999999</v>
          </cell>
          <cell r="J59">
            <v>387796.19199999998</v>
          </cell>
          <cell r="S59">
            <v>0</v>
          </cell>
          <cell r="T59">
            <v>0</v>
          </cell>
        </row>
        <row r="60">
          <cell r="I60">
            <v>401827.39764705882</v>
          </cell>
          <cell r="J60">
            <v>699957.40235294122</v>
          </cell>
          <cell r="S60">
            <v>0</v>
          </cell>
          <cell r="T60">
            <v>0</v>
          </cell>
        </row>
        <row r="61">
          <cell r="I61">
            <v>1248196.2624444445</v>
          </cell>
          <cell r="J61">
            <v>1220763.3775555557</v>
          </cell>
          <cell r="S61">
            <v>0</v>
          </cell>
          <cell r="T61">
            <v>0</v>
          </cell>
        </row>
        <row r="64">
          <cell r="I64">
            <v>7897557.847591836</v>
          </cell>
          <cell r="J64">
            <v>11646903.492408162</v>
          </cell>
          <cell r="S64">
            <v>0</v>
          </cell>
          <cell r="T64">
            <v>0</v>
          </cell>
        </row>
        <row r="65">
          <cell r="I65">
            <v>0</v>
          </cell>
          <cell r="J65">
            <v>0</v>
          </cell>
          <cell r="S65">
            <v>0</v>
          </cell>
          <cell r="T65">
            <v>0</v>
          </cell>
        </row>
        <row r="66">
          <cell r="I66">
            <v>4750096.5199999996</v>
          </cell>
          <cell r="J66">
            <v>7019373.4000000004</v>
          </cell>
          <cell r="S66">
            <v>0</v>
          </cell>
          <cell r="T66">
            <v>0</v>
          </cell>
        </row>
        <row r="67">
          <cell r="I67">
            <v>2240430.14</v>
          </cell>
          <cell r="J67">
            <v>3298143.94</v>
          </cell>
          <cell r="S67">
            <v>0</v>
          </cell>
          <cell r="T67">
            <v>0</v>
          </cell>
        </row>
        <row r="68">
          <cell r="I68">
            <v>0</v>
          </cell>
          <cell r="J68">
            <v>0</v>
          </cell>
          <cell r="S68">
            <v>0</v>
          </cell>
          <cell r="T68">
            <v>0</v>
          </cell>
        </row>
        <row r="69">
          <cell r="I69">
            <v>0</v>
          </cell>
          <cell r="J69">
            <v>0</v>
          </cell>
          <cell r="S69">
            <v>0</v>
          </cell>
          <cell r="T69">
            <v>0</v>
          </cell>
        </row>
        <row r="70">
          <cell r="I70">
            <v>0</v>
          </cell>
          <cell r="J70">
            <v>0</v>
          </cell>
          <cell r="S70">
            <v>0</v>
          </cell>
          <cell r="T70">
            <v>0</v>
          </cell>
        </row>
        <row r="71">
          <cell r="I71">
            <v>0</v>
          </cell>
          <cell r="J71">
            <v>0</v>
          </cell>
          <cell r="S71">
            <v>0</v>
          </cell>
          <cell r="T71">
            <v>0</v>
          </cell>
        </row>
        <row r="72">
          <cell r="I72">
            <v>2389406.5160000003</v>
          </cell>
          <cell r="J72">
            <v>3584109.7740000007</v>
          </cell>
          <cell r="S72">
            <v>0</v>
          </cell>
          <cell r="T72">
            <v>0</v>
          </cell>
        </row>
        <row r="73">
          <cell r="I73">
            <v>0</v>
          </cell>
          <cell r="J73">
            <v>0</v>
          </cell>
          <cell r="S73">
            <v>0</v>
          </cell>
          <cell r="T73">
            <v>0</v>
          </cell>
        </row>
        <row r="74">
          <cell r="I74">
            <v>0</v>
          </cell>
          <cell r="J74">
            <v>0</v>
          </cell>
          <cell r="S74">
            <v>0</v>
          </cell>
          <cell r="T74">
            <v>0</v>
          </cell>
        </row>
        <row r="75">
          <cell r="I75">
            <v>6313776.0651428569</v>
          </cell>
          <cell r="J75">
            <v>9193744.0948571432</v>
          </cell>
          <cell r="S75">
            <v>0</v>
          </cell>
          <cell r="T75">
            <v>0</v>
          </cell>
        </row>
        <row r="76">
          <cell r="I76">
            <v>0</v>
          </cell>
          <cell r="J76">
            <v>0</v>
          </cell>
          <cell r="S76">
            <v>0</v>
          </cell>
          <cell r="T76">
            <v>0</v>
          </cell>
        </row>
        <row r="77">
          <cell r="I77">
            <v>5586651.9799999995</v>
          </cell>
          <cell r="J77">
            <v>8259783.2199999997</v>
          </cell>
          <cell r="S77">
            <v>0</v>
          </cell>
          <cell r="T77">
            <v>0</v>
          </cell>
        </row>
        <row r="78">
          <cell r="I78">
            <v>0</v>
          </cell>
          <cell r="J78">
            <v>0</v>
          </cell>
          <cell r="S78">
            <v>0</v>
          </cell>
          <cell r="T78">
            <v>0</v>
          </cell>
        </row>
        <row r="79">
          <cell r="I79">
            <v>0</v>
          </cell>
          <cell r="J79">
            <v>0</v>
          </cell>
          <cell r="S79">
            <v>0</v>
          </cell>
          <cell r="T79">
            <v>0</v>
          </cell>
        </row>
        <row r="80">
          <cell r="I80">
            <v>0</v>
          </cell>
          <cell r="J80">
            <v>0</v>
          </cell>
          <cell r="S80">
            <v>0</v>
          </cell>
          <cell r="T80">
            <v>0</v>
          </cell>
        </row>
        <row r="81">
          <cell r="I81">
            <v>0</v>
          </cell>
          <cell r="J81">
            <v>0</v>
          </cell>
          <cell r="S81">
            <v>0</v>
          </cell>
          <cell r="T81">
            <v>0</v>
          </cell>
        </row>
        <row r="82">
          <cell r="I82">
            <v>0</v>
          </cell>
          <cell r="J82">
            <v>0</v>
          </cell>
          <cell r="S82">
            <v>0</v>
          </cell>
          <cell r="T82">
            <v>0</v>
          </cell>
        </row>
        <row r="83">
          <cell r="I83">
            <v>0</v>
          </cell>
          <cell r="J83">
            <v>0</v>
          </cell>
          <cell r="S83">
            <v>0</v>
          </cell>
          <cell r="T83">
            <v>0</v>
          </cell>
        </row>
        <row r="84">
          <cell r="I84">
            <v>0</v>
          </cell>
          <cell r="J84">
            <v>0</v>
          </cell>
          <cell r="S84">
            <v>0</v>
          </cell>
          <cell r="T84">
            <v>0</v>
          </cell>
        </row>
        <row r="85">
          <cell r="I85">
            <v>0</v>
          </cell>
          <cell r="J85">
            <v>0</v>
          </cell>
          <cell r="S85">
            <v>0</v>
          </cell>
          <cell r="T85">
            <v>0</v>
          </cell>
        </row>
        <row r="86">
          <cell r="I86">
            <v>0</v>
          </cell>
          <cell r="J86">
            <v>0</v>
          </cell>
          <cell r="S86">
            <v>0</v>
          </cell>
          <cell r="T86">
            <v>0</v>
          </cell>
        </row>
        <row r="87">
          <cell r="I87">
            <v>0</v>
          </cell>
          <cell r="J87">
            <v>0</v>
          </cell>
          <cell r="S87">
            <v>0</v>
          </cell>
          <cell r="T87">
            <v>0</v>
          </cell>
        </row>
        <row r="88">
          <cell r="I88">
            <v>0</v>
          </cell>
          <cell r="J88">
            <v>0</v>
          </cell>
          <cell r="S88">
            <v>0</v>
          </cell>
          <cell r="T88">
            <v>0</v>
          </cell>
        </row>
        <row r="89">
          <cell r="I89">
            <v>0</v>
          </cell>
          <cell r="J89">
            <v>0</v>
          </cell>
          <cell r="S89">
            <v>0</v>
          </cell>
          <cell r="T89">
            <v>0</v>
          </cell>
        </row>
        <row r="90">
          <cell r="I90">
            <v>0</v>
          </cell>
          <cell r="J90">
            <v>0</v>
          </cell>
          <cell r="S90">
            <v>0</v>
          </cell>
          <cell r="T90">
            <v>0</v>
          </cell>
        </row>
        <row r="91">
          <cell r="I91">
            <v>0</v>
          </cell>
          <cell r="J91">
            <v>0</v>
          </cell>
          <cell r="S91">
            <v>0</v>
          </cell>
          <cell r="T91">
            <v>0</v>
          </cell>
        </row>
      </sheetData>
      <sheetData sheetId="19">
        <row r="6">
          <cell r="I6">
            <v>13399983.96678308</v>
          </cell>
          <cell r="J6">
            <v>24049822.093216922</v>
          </cell>
        </row>
        <row r="7">
          <cell r="I7">
            <v>20101059.215447135</v>
          </cell>
          <cell r="J7">
            <v>37415315.829161689</v>
          </cell>
        </row>
        <row r="8">
          <cell r="I8">
            <v>7495453.6799999997</v>
          </cell>
          <cell r="J8">
            <v>12678106.32</v>
          </cell>
        </row>
        <row r="9">
          <cell r="I9">
            <v>19322618.642864261</v>
          </cell>
          <cell r="J9">
            <v>35165165.067135736</v>
          </cell>
        </row>
        <row r="10">
          <cell r="I10">
            <v>309457.89</v>
          </cell>
          <cell r="J10">
            <v>487527.11000000004</v>
          </cell>
        </row>
        <row r="11">
          <cell r="I11">
            <v>8194309.9747360172</v>
          </cell>
          <cell r="J11">
            <v>15541910.01260999</v>
          </cell>
        </row>
        <row r="12">
          <cell r="I12">
            <v>0</v>
          </cell>
          <cell r="J12">
            <v>0</v>
          </cell>
        </row>
        <row r="13">
          <cell r="I13">
            <v>0</v>
          </cell>
          <cell r="J13">
            <v>0</v>
          </cell>
        </row>
        <row r="14">
          <cell r="I14">
            <v>0</v>
          </cell>
          <cell r="J14">
            <v>0</v>
          </cell>
        </row>
        <row r="15">
          <cell r="I15">
            <v>0</v>
          </cell>
          <cell r="J15">
            <v>0</v>
          </cell>
        </row>
        <row r="16">
          <cell r="I16">
            <v>0</v>
          </cell>
          <cell r="J16">
            <v>0</v>
          </cell>
        </row>
        <row r="19">
          <cell r="I19">
            <v>319959.19999999995</v>
          </cell>
          <cell r="J19">
            <v>386040.8</v>
          </cell>
        </row>
        <row r="20">
          <cell r="I20">
            <v>91941543.797421455</v>
          </cell>
          <cell r="J20">
            <v>113703287.96319462</v>
          </cell>
        </row>
        <row r="21">
          <cell r="I21">
            <v>194658.68190163831</v>
          </cell>
          <cell r="J21">
            <v>241944.97893169499</v>
          </cell>
        </row>
        <row r="22">
          <cell r="I22">
            <v>54734329.744807869</v>
          </cell>
          <cell r="J22">
            <v>66021147.692560449</v>
          </cell>
        </row>
        <row r="23">
          <cell r="I23">
            <v>75783289.120384067</v>
          </cell>
          <cell r="J23">
            <v>91410632.905749649</v>
          </cell>
        </row>
        <row r="24">
          <cell r="I24">
            <v>96887925.610877782</v>
          </cell>
          <cell r="J24">
            <v>116867276.46442699</v>
          </cell>
        </row>
        <row r="25">
          <cell r="I25">
            <v>40521047.266886987</v>
          </cell>
          <cell r="J25">
            <v>56447739.201001875</v>
          </cell>
        </row>
        <row r="26">
          <cell r="I26">
            <v>18935869.096083991</v>
          </cell>
          <cell r="J26">
            <v>26378563.052429643</v>
          </cell>
        </row>
        <row r="27">
          <cell r="I27">
            <v>19642783.269863158</v>
          </cell>
          <cell r="J27">
            <v>27363327.998314612</v>
          </cell>
        </row>
        <row r="28">
          <cell r="I28">
            <v>10289955.361129513</v>
          </cell>
          <cell r="J28">
            <v>16178887.408870483</v>
          </cell>
        </row>
        <row r="29">
          <cell r="I29">
            <v>0</v>
          </cell>
          <cell r="J29">
            <v>0</v>
          </cell>
        </row>
        <row r="30">
          <cell r="I30">
            <v>119188.41532</v>
          </cell>
          <cell r="J30">
            <v>175832.41467999999</v>
          </cell>
        </row>
        <row r="31">
          <cell r="I31">
            <v>0</v>
          </cell>
          <cell r="J31">
            <v>0</v>
          </cell>
        </row>
        <row r="32">
          <cell r="I32">
            <v>0</v>
          </cell>
          <cell r="J32">
            <v>0</v>
          </cell>
        </row>
        <row r="33">
          <cell r="I33">
            <v>0</v>
          </cell>
          <cell r="J33">
            <v>0</v>
          </cell>
        </row>
        <row r="34">
          <cell r="I34">
            <v>0</v>
          </cell>
          <cell r="J34">
            <v>0</v>
          </cell>
        </row>
        <row r="38">
          <cell r="I38">
            <v>9831197.5466315672</v>
          </cell>
          <cell r="J38">
            <v>28817748.521507517</v>
          </cell>
        </row>
        <row r="39">
          <cell r="I39">
            <v>3203296.1151448842</v>
          </cell>
          <cell r="J39">
            <v>35914429.39512217</v>
          </cell>
        </row>
        <row r="40">
          <cell r="I40">
            <v>16448285.372755701</v>
          </cell>
          <cell r="J40">
            <v>11768435.469374789</v>
          </cell>
        </row>
        <row r="41">
          <cell r="I41">
            <v>13388086.4470165</v>
          </cell>
          <cell r="J41">
            <v>10361766.914099591</v>
          </cell>
        </row>
        <row r="42">
          <cell r="I42">
            <v>910358.97424100456</v>
          </cell>
          <cell r="J42">
            <v>20967728.973447271</v>
          </cell>
        </row>
        <row r="43">
          <cell r="I43">
            <v>3305404.4474247531</v>
          </cell>
          <cell r="J43">
            <v>31650027.047393497</v>
          </cell>
        </row>
        <row r="44">
          <cell r="I44">
            <v>2640511.8699119724</v>
          </cell>
          <cell r="J44">
            <v>10705991.196501778</v>
          </cell>
        </row>
        <row r="45">
          <cell r="I45">
            <v>1855515.8691410935</v>
          </cell>
          <cell r="J45">
            <v>30514103.503980618</v>
          </cell>
        </row>
        <row r="46">
          <cell r="I46">
            <v>5347794.3778404612</v>
          </cell>
          <cell r="J46">
            <v>3226856.7066978663</v>
          </cell>
        </row>
        <row r="47">
          <cell r="I47">
            <v>430915.50931417086</v>
          </cell>
          <cell r="J47">
            <v>15737537.238739248</v>
          </cell>
        </row>
        <row r="48">
          <cell r="I48">
            <v>23607762.978716034</v>
          </cell>
          <cell r="J48">
            <v>19815548.783174407</v>
          </cell>
        </row>
        <row r="49">
          <cell r="I49">
            <v>36078246.696090467</v>
          </cell>
          <cell r="J49">
            <v>158509743.64665487</v>
          </cell>
        </row>
        <row r="50">
          <cell r="I50">
            <v>7742538.3841128796</v>
          </cell>
          <cell r="J50">
            <v>15198762.332379837</v>
          </cell>
        </row>
        <row r="51">
          <cell r="I51">
            <v>17781172.802240502</v>
          </cell>
          <cell r="J51">
            <v>150629115.47556663</v>
          </cell>
        </row>
        <row r="52">
          <cell r="I52">
            <v>15225218.53443354</v>
          </cell>
          <cell r="J52">
            <v>26226283.086023532</v>
          </cell>
        </row>
        <row r="53">
          <cell r="I53">
            <v>2273365.9485018235</v>
          </cell>
          <cell r="J53">
            <v>22746508.095381688</v>
          </cell>
        </row>
        <row r="54">
          <cell r="I54">
            <v>12629805.278287839</v>
          </cell>
          <cell r="J54">
            <v>5627213.8897216432</v>
          </cell>
        </row>
        <row r="55">
          <cell r="I55">
            <v>74514870.419784322</v>
          </cell>
          <cell r="J55">
            <v>98977802.517727062</v>
          </cell>
        </row>
        <row r="56">
          <cell r="I56">
            <v>3608928.3911392088</v>
          </cell>
          <cell r="J56">
            <v>32690480.450427786</v>
          </cell>
        </row>
        <row r="57">
          <cell r="I57">
            <v>30360694.248646174</v>
          </cell>
          <cell r="J57">
            <v>21899226.004183266</v>
          </cell>
        </row>
        <row r="58">
          <cell r="I58">
            <v>7631976.461164955</v>
          </cell>
          <cell r="J58">
            <v>6748890.31336868</v>
          </cell>
        </row>
        <row r="59">
          <cell r="I59">
            <v>16100855.189449104</v>
          </cell>
          <cell r="J59">
            <v>3961599.9568547243</v>
          </cell>
        </row>
        <row r="60">
          <cell r="I60">
            <v>7739692.088738516</v>
          </cell>
          <cell r="J60">
            <v>13774314.224089736</v>
          </cell>
        </row>
        <row r="61">
          <cell r="I61">
            <v>10858903.440421516</v>
          </cell>
          <cell r="J61">
            <v>10647657.195468929</v>
          </cell>
        </row>
        <row r="64">
          <cell r="I64">
            <v>2924898.395750531</v>
          </cell>
          <cell r="J64">
            <v>4318803.1050493643</v>
          </cell>
        </row>
        <row r="65">
          <cell r="I65">
            <v>0</v>
          </cell>
          <cell r="J65">
            <v>0</v>
          </cell>
        </row>
        <row r="66">
          <cell r="I66">
            <v>0</v>
          </cell>
          <cell r="J66">
            <v>0</v>
          </cell>
        </row>
        <row r="67">
          <cell r="I67">
            <v>0</v>
          </cell>
          <cell r="J67">
            <v>0</v>
          </cell>
        </row>
        <row r="68">
          <cell r="I68">
            <v>0</v>
          </cell>
          <cell r="J68">
            <v>0</v>
          </cell>
        </row>
        <row r="69">
          <cell r="I69">
            <v>42695.520000000004</v>
          </cell>
          <cell r="J69">
            <v>67344.48000000001</v>
          </cell>
        </row>
        <row r="70">
          <cell r="I70">
            <v>0</v>
          </cell>
          <cell r="J70">
            <v>0</v>
          </cell>
        </row>
        <row r="71">
          <cell r="I71">
            <v>0</v>
          </cell>
          <cell r="J71">
            <v>0</v>
          </cell>
        </row>
        <row r="72">
          <cell r="I72">
            <v>0</v>
          </cell>
          <cell r="J72">
            <v>0</v>
          </cell>
        </row>
        <row r="73">
          <cell r="I73">
            <v>0</v>
          </cell>
          <cell r="J73">
            <v>0</v>
          </cell>
        </row>
        <row r="74">
          <cell r="I74">
            <v>0</v>
          </cell>
          <cell r="J74">
            <v>0</v>
          </cell>
        </row>
        <row r="75">
          <cell r="I75">
            <v>0</v>
          </cell>
          <cell r="J75">
            <v>0</v>
          </cell>
        </row>
        <row r="76">
          <cell r="I76">
            <v>0</v>
          </cell>
          <cell r="J76">
            <v>0</v>
          </cell>
        </row>
        <row r="77">
          <cell r="I77">
            <v>0</v>
          </cell>
          <cell r="J77">
            <v>0</v>
          </cell>
        </row>
        <row r="78">
          <cell r="I78">
            <v>0</v>
          </cell>
          <cell r="J78">
            <v>0</v>
          </cell>
        </row>
        <row r="79">
          <cell r="I79">
            <v>0</v>
          </cell>
          <cell r="J79">
            <v>0</v>
          </cell>
        </row>
        <row r="80">
          <cell r="I80">
            <v>0</v>
          </cell>
          <cell r="J80">
            <v>0</v>
          </cell>
        </row>
        <row r="81">
          <cell r="I81">
            <v>0</v>
          </cell>
          <cell r="J81">
            <v>0</v>
          </cell>
        </row>
        <row r="82">
          <cell r="I82">
            <v>0</v>
          </cell>
          <cell r="J82">
            <v>0</v>
          </cell>
        </row>
        <row r="83">
          <cell r="I83">
            <v>0</v>
          </cell>
          <cell r="J83">
            <v>0</v>
          </cell>
        </row>
        <row r="84">
          <cell r="I84">
            <v>0</v>
          </cell>
          <cell r="J84">
            <v>0</v>
          </cell>
        </row>
        <row r="85">
          <cell r="I85">
            <v>0</v>
          </cell>
          <cell r="J85">
            <v>0</v>
          </cell>
        </row>
        <row r="86">
          <cell r="I86">
            <v>0</v>
          </cell>
          <cell r="J86">
            <v>0</v>
          </cell>
        </row>
        <row r="87">
          <cell r="I87">
            <v>0</v>
          </cell>
          <cell r="J87">
            <v>0</v>
          </cell>
        </row>
        <row r="88">
          <cell r="I88">
            <v>0</v>
          </cell>
          <cell r="J88">
            <v>0</v>
          </cell>
        </row>
        <row r="89">
          <cell r="I89">
            <v>0</v>
          </cell>
          <cell r="J89">
            <v>0</v>
          </cell>
        </row>
        <row r="90">
          <cell r="I90">
            <v>0</v>
          </cell>
          <cell r="J90">
            <v>0</v>
          </cell>
        </row>
        <row r="91">
          <cell r="I91">
            <v>0</v>
          </cell>
          <cell r="J91">
            <v>0</v>
          </cell>
        </row>
      </sheetData>
      <sheetData sheetId="20">
        <row r="6">
          <cell r="I6">
            <v>6283819.5199999996</v>
          </cell>
          <cell r="J6">
            <v>10363220.48</v>
          </cell>
        </row>
        <row r="7">
          <cell r="I7">
            <v>7862318.3465810074</v>
          </cell>
          <cell r="J7">
            <v>13701442.686752323</v>
          </cell>
        </row>
        <row r="8">
          <cell r="I8">
            <v>0</v>
          </cell>
          <cell r="J8">
            <v>0</v>
          </cell>
        </row>
        <row r="9">
          <cell r="I9">
            <v>10198448.469612001</v>
          </cell>
          <cell r="J9">
            <v>16606655.270388003</v>
          </cell>
        </row>
        <row r="10">
          <cell r="I10">
            <v>0</v>
          </cell>
          <cell r="J10">
            <v>0</v>
          </cell>
        </row>
        <row r="11">
          <cell r="I11">
            <v>0</v>
          </cell>
          <cell r="J11">
            <v>0</v>
          </cell>
        </row>
        <row r="12">
          <cell r="I12">
            <v>0</v>
          </cell>
          <cell r="J12">
            <v>0</v>
          </cell>
        </row>
        <row r="13">
          <cell r="I13">
            <v>0</v>
          </cell>
          <cell r="J13">
            <v>0</v>
          </cell>
        </row>
        <row r="14">
          <cell r="I14">
            <v>0</v>
          </cell>
          <cell r="J14">
            <v>0</v>
          </cell>
        </row>
        <row r="15">
          <cell r="I15">
            <v>0</v>
          </cell>
          <cell r="J15">
            <v>0</v>
          </cell>
        </row>
        <row r="16">
          <cell r="I16">
            <v>0</v>
          </cell>
          <cell r="J16">
            <v>0</v>
          </cell>
        </row>
        <row r="19">
          <cell r="I19">
            <v>9357049.6952500008</v>
          </cell>
          <cell r="J19">
            <v>14054387.304749999</v>
          </cell>
        </row>
        <row r="20">
          <cell r="I20">
            <v>19168671.079136048</v>
          </cell>
          <cell r="J20">
            <v>31249374.880863957</v>
          </cell>
        </row>
        <row r="21">
          <cell r="I21">
            <v>6276.5490196078426</v>
          </cell>
          <cell r="J21">
            <v>7061.1176470588234</v>
          </cell>
        </row>
        <row r="22">
          <cell r="I22">
            <v>7260758.9799999995</v>
          </cell>
          <cell r="J22">
            <v>9464675.0199999996</v>
          </cell>
        </row>
        <row r="23">
          <cell r="I23">
            <v>11057992.68</v>
          </cell>
          <cell r="J23">
            <v>17751367.32</v>
          </cell>
        </row>
        <row r="24">
          <cell r="I24">
            <v>12956209.4</v>
          </cell>
          <cell r="J24">
            <v>21454970.600000001</v>
          </cell>
        </row>
        <row r="25">
          <cell r="I25">
            <v>1504488.8</v>
          </cell>
          <cell r="J25">
            <v>2096681.2</v>
          </cell>
        </row>
        <row r="26">
          <cell r="I26">
            <v>334508.67999999993</v>
          </cell>
          <cell r="J26">
            <v>465751.31999999995</v>
          </cell>
        </row>
        <row r="27">
          <cell r="I27">
            <v>468152.1</v>
          </cell>
          <cell r="J27">
            <v>652211.9</v>
          </cell>
        </row>
        <row r="28">
          <cell r="I28">
            <v>362207.61719999998</v>
          </cell>
          <cell r="J28">
            <v>504317.78280000004</v>
          </cell>
        </row>
        <row r="29">
          <cell r="I29">
            <v>0</v>
          </cell>
          <cell r="J29">
            <v>0</v>
          </cell>
        </row>
        <row r="30">
          <cell r="I30">
            <v>0</v>
          </cell>
          <cell r="J30">
            <v>0</v>
          </cell>
        </row>
        <row r="31">
          <cell r="I31">
            <v>0</v>
          </cell>
          <cell r="J31">
            <v>0</v>
          </cell>
        </row>
        <row r="32">
          <cell r="I32">
            <v>0</v>
          </cell>
          <cell r="J32">
            <v>0</v>
          </cell>
        </row>
        <row r="33">
          <cell r="I33">
            <v>0</v>
          </cell>
          <cell r="J33">
            <v>0</v>
          </cell>
        </row>
        <row r="34">
          <cell r="I34">
            <v>0</v>
          </cell>
          <cell r="J34">
            <v>0</v>
          </cell>
        </row>
        <row r="38">
          <cell r="I38">
            <v>388501.42554213991</v>
          </cell>
          <cell r="J38">
            <v>1172880.2144578602</v>
          </cell>
        </row>
        <row r="39">
          <cell r="I39">
            <v>297344.29602466035</v>
          </cell>
          <cell r="J39">
            <v>3484437.9039753391</v>
          </cell>
        </row>
        <row r="40">
          <cell r="I40">
            <v>2393440.5838331152</v>
          </cell>
          <cell r="J40">
            <v>1698161.3361668841</v>
          </cell>
        </row>
        <row r="41">
          <cell r="I41">
            <v>1147681.0010552804</v>
          </cell>
          <cell r="J41">
            <v>877343.23894471955</v>
          </cell>
        </row>
        <row r="42">
          <cell r="I42">
            <v>85718.859956257016</v>
          </cell>
          <cell r="J42">
            <v>2098154.8800437427</v>
          </cell>
        </row>
        <row r="43">
          <cell r="I43">
            <v>262770.5806383054</v>
          </cell>
          <cell r="J43">
            <v>2541443.4693616955</v>
          </cell>
        </row>
        <row r="44">
          <cell r="I44">
            <v>437962.09160344832</v>
          </cell>
          <cell r="J44">
            <v>2005122.1683965519</v>
          </cell>
        </row>
        <row r="45">
          <cell r="I45">
            <v>216187.23864542189</v>
          </cell>
          <cell r="J45">
            <v>4116362.6513545788</v>
          </cell>
        </row>
        <row r="46">
          <cell r="I46">
            <v>393358.95609375002</v>
          </cell>
          <cell r="J46">
            <v>221536.38390625003</v>
          </cell>
        </row>
        <row r="47">
          <cell r="I47">
            <v>59050.613083236349</v>
          </cell>
          <cell r="J47">
            <v>2290173.6769167632</v>
          </cell>
        </row>
        <row r="48">
          <cell r="I48">
            <v>824799.5590076613</v>
          </cell>
          <cell r="J48">
            <v>692137.10099233885</v>
          </cell>
        </row>
        <row r="49">
          <cell r="I49">
            <v>2919881.1663019257</v>
          </cell>
          <cell r="J49">
            <v>12886369.313698072</v>
          </cell>
        </row>
        <row r="50">
          <cell r="I50">
            <v>1208990.9428516834</v>
          </cell>
          <cell r="J50">
            <v>2428069.5871483167</v>
          </cell>
        </row>
        <row r="51">
          <cell r="I51">
            <v>716920.75514682988</v>
          </cell>
          <cell r="J51">
            <v>6309287.10485317</v>
          </cell>
        </row>
        <row r="52">
          <cell r="I52">
            <v>1189126.8366248463</v>
          </cell>
          <cell r="J52">
            <v>2068634.5833751541</v>
          </cell>
        </row>
        <row r="53">
          <cell r="I53">
            <v>110284.58074149681</v>
          </cell>
          <cell r="J53">
            <v>1142386.1992585033</v>
          </cell>
        </row>
        <row r="54">
          <cell r="I54">
            <v>1378137.9500160816</v>
          </cell>
          <cell r="J54">
            <v>622385.41998391866</v>
          </cell>
        </row>
        <row r="55">
          <cell r="I55">
            <v>7826658.2088244129</v>
          </cell>
          <cell r="J55">
            <v>10475864.471175587</v>
          </cell>
        </row>
        <row r="56">
          <cell r="I56">
            <v>713301.36504903832</v>
          </cell>
          <cell r="J56">
            <v>6929220.2049509613</v>
          </cell>
        </row>
        <row r="57">
          <cell r="I57">
            <v>2595437.237615128</v>
          </cell>
          <cell r="J57">
            <v>1833452.0923848725</v>
          </cell>
        </row>
        <row r="58">
          <cell r="I58">
            <v>605988.20770704234</v>
          </cell>
          <cell r="J58">
            <v>529656.38229295774</v>
          </cell>
        </row>
        <row r="59">
          <cell r="I59">
            <v>1026862.073751257</v>
          </cell>
          <cell r="J59">
            <v>219011.20624874288</v>
          </cell>
        </row>
        <row r="60">
          <cell r="I60">
            <v>396179.28359353001</v>
          </cell>
          <cell r="J60">
            <v>712837.69640646991</v>
          </cell>
        </row>
        <row r="61">
          <cell r="I61">
            <v>1087002.709761031</v>
          </cell>
          <cell r="J61">
            <v>1046447.6902389692</v>
          </cell>
        </row>
        <row r="64">
          <cell r="I64">
            <v>0</v>
          </cell>
          <cell r="J64">
            <v>0</v>
          </cell>
        </row>
        <row r="65">
          <cell r="I65">
            <v>0</v>
          </cell>
          <cell r="J65">
            <v>0</v>
          </cell>
        </row>
        <row r="66">
          <cell r="I66">
            <v>0</v>
          </cell>
          <cell r="J66">
            <v>0</v>
          </cell>
        </row>
        <row r="67">
          <cell r="I67">
            <v>0</v>
          </cell>
          <cell r="J67">
            <v>0</v>
          </cell>
        </row>
        <row r="68">
          <cell r="I68">
            <v>0</v>
          </cell>
          <cell r="J68">
            <v>0</v>
          </cell>
        </row>
        <row r="69">
          <cell r="I69">
            <v>0</v>
          </cell>
          <cell r="J69">
            <v>0</v>
          </cell>
        </row>
        <row r="70">
          <cell r="I70">
            <v>0</v>
          </cell>
          <cell r="J70">
            <v>0</v>
          </cell>
        </row>
        <row r="71">
          <cell r="I71">
            <v>0</v>
          </cell>
          <cell r="J71">
            <v>0</v>
          </cell>
        </row>
        <row r="72">
          <cell r="I72">
            <v>0</v>
          </cell>
          <cell r="J72">
            <v>0</v>
          </cell>
        </row>
        <row r="73">
          <cell r="I73">
            <v>0</v>
          </cell>
          <cell r="J73">
            <v>0</v>
          </cell>
        </row>
        <row r="74">
          <cell r="I74">
            <v>0</v>
          </cell>
          <cell r="J74">
            <v>0</v>
          </cell>
        </row>
        <row r="75">
          <cell r="I75">
            <v>0</v>
          </cell>
          <cell r="J75">
            <v>0</v>
          </cell>
        </row>
        <row r="76">
          <cell r="I76">
            <v>0</v>
          </cell>
          <cell r="J76">
            <v>0</v>
          </cell>
        </row>
        <row r="77">
          <cell r="I77">
            <v>0</v>
          </cell>
          <cell r="J77">
            <v>0</v>
          </cell>
        </row>
        <row r="78">
          <cell r="I78">
            <v>0</v>
          </cell>
          <cell r="J78">
            <v>0</v>
          </cell>
        </row>
        <row r="79">
          <cell r="I79">
            <v>0</v>
          </cell>
          <cell r="J79">
            <v>0</v>
          </cell>
        </row>
        <row r="80">
          <cell r="I80">
            <v>0</v>
          </cell>
          <cell r="J80">
            <v>0</v>
          </cell>
        </row>
        <row r="81">
          <cell r="I81">
            <v>0</v>
          </cell>
          <cell r="J81">
            <v>0</v>
          </cell>
        </row>
        <row r="82">
          <cell r="I82">
            <v>0</v>
          </cell>
          <cell r="J82">
            <v>0</v>
          </cell>
        </row>
        <row r="83">
          <cell r="I83">
            <v>0</v>
          </cell>
          <cell r="J83">
            <v>0</v>
          </cell>
        </row>
        <row r="84">
          <cell r="I84">
            <v>0</v>
          </cell>
          <cell r="J84">
            <v>0</v>
          </cell>
        </row>
        <row r="85">
          <cell r="I85">
            <v>0</v>
          </cell>
          <cell r="J85">
            <v>0</v>
          </cell>
        </row>
        <row r="86">
          <cell r="I86">
            <v>0</v>
          </cell>
          <cell r="J86">
            <v>0</v>
          </cell>
        </row>
        <row r="87">
          <cell r="I87">
            <v>0</v>
          </cell>
          <cell r="J87">
            <v>0</v>
          </cell>
        </row>
        <row r="88">
          <cell r="I88">
            <v>0</v>
          </cell>
          <cell r="J88">
            <v>0</v>
          </cell>
        </row>
        <row r="89">
          <cell r="I89">
            <v>0</v>
          </cell>
          <cell r="J89">
            <v>0</v>
          </cell>
        </row>
        <row r="90">
          <cell r="I90">
            <v>0</v>
          </cell>
          <cell r="J90">
            <v>0</v>
          </cell>
        </row>
        <row r="91">
          <cell r="I91">
            <v>0</v>
          </cell>
          <cell r="J91">
            <v>0</v>
          </cell>
        </row>
      </sheetData>
      <sheetData sheetId="21">
        <row r="6">
          <cell r="L6">
            <v>9328750.596146211</v>
          </cell>
          <cell r="M6">
            <v>13774100.303853789</v>
          </cell>
          <cell r="V6">
            <v>0</v>
          </cell>
          <cell r="W6">
            <v>0</v>
          </cell>
        </row>
        <row r="7">
          <cell r="L7">
            <v>32389470.130373314</v>
          </cell>
          <cell r="M7">
            <v>55478742.803376682</v>
          </cell>
          <cell r="V7">
            <v>1360490.5521052631</v>
          </cell>
          <cell r="W7">
            <v>2332269.517894737</v>
          </cell>
        </row>
        <row r="8">
          <cell r="L8">
            <v>2306642.31</v>
          </cell>
          <cell r="M8">
            <v>3404168.19</v>
          </cell>
          <cell r="V8">
            <v>0</v>
          </cell>
          <cell r="W8">
            <v>0</v>
          </cell>
        </row>
        <row r="9">
          <cell r="L9">
            <v>34542738.630343065</v>
          </cell>
          <cell r="M9">
            <v>50998929.839656927</v>
          </cell>
          <cell r="V9">
            <v>0</v>
          </cell>
          <cell r="W9">
            <v>0</v>
          </cell>
        </row>
        <row r="10">
          <cell r="L10">
            <v>7022013.5999999996</v>
          </cell>
          <cell r="M10">
            <v>11068786.399999999</v>
          </cell>
          <cell r="V10">
            <v>0</v>
          </cell>
          <cell r="W10">
            <v>0</v>
          </cell>
        </row>
        <row r="11">
          <cell r="L11">
            <v>0</v>
          </cell>
          <cell r="M11">
            <v>0</v>
          </cell>
          <cell r="V11">
            <v>0</v>
          </cell>
          <cell r="W11">
            <v>0</v>
          </cell>
        </row>
        <row r="12">
          <cell r="L12">
            <v>0</v>
          </cell>
          <cell r="M12">
            <v>0</v>
          </cell>
          <cell r="V12">
            <v>0</v>
          </cell>
          <cell r="W12">
            <v>0</v>
          </cell>
        </row>
        <row r="13">
          <cell r="L13">
            <v>0</v>
          </cell>
          <cell r="M13">
            <v>0</v>
          </cell>
          <cell r="V13">
            <v>0</v>
          </cell>
          <cell r="W13">
            <v>0</v>
          </cell>
        </row>
        <row r="14">
          <cell r="L14">
            <v>0</v>
          </cell>
          <cell r="M14">
            <v>0</v>
          </cell>
          <cell r="V14">
            <v>0</v>
          </cell>
          <cell r="W14">
            <v>0</v>
          </cell>
        </row>
        <row r="15">
          <cell r="L15">
            <v>0</v>
          </cell>
          <cell r="M15">
            <v>0</v>
          </cell>
          <cell r="V15">
            <v>0</v>
          </cell>
          <cell r="W15">
            <v>0</v>
          </cell>
        </row>
        <row r="16">
          <cell r="L16">
            <v>0</v>
          </cell>
          <cell r="M16">
            <v>0</v>
          </cell>
          <cell r="V16">
            <v>0</v>
          </cell>
          <cell r="W16">
            <v>0</v>
          </cell>
        </row>
        <row r="19">
          <cell r="L19">
            <v>0</v>
          </cell>
          <cell r="M19">
            <v>0</v>
          </cell>
          <cell r="V19">
            <v>0</v>
          </cell>
          <cell r="W19">
            <v>0</v>
          </cell>
        </row>
        <row r="20">
          <cell r="L20">
            <v>75496597.597308755</v>
          </cell>
          <cell r="M20">
            <v>93365969.531272694</v>
          </cell>
          <cell r="V20">
            <v>7842662.3178823544</v>
          </cell>
          <cell r="W20">
            <v>9700134.9721176494</v>
          </cell>
        </row>
        <row r="21">
          <cell r="L21">
            <v>938125.21535680082</v>
          </cell>
          <cell r="M21">
            <v>1163914.4108931993</v>
          </cell>
          <cell r="V21">
            <v>0</v>
          </cell>
          <cell r="W21">
            <v>0</v>
          </cell>
        </row>
        <row r="22">
          <cell r="L22">
            <v>19298448.745576426</v>
          </cell>
          <cell r="M22">
            <v>23278000.129157908</v>
          </cell>
          <cell r="V22">
            <v>0</v>
          </cell>
          <cell r="W22">
            <v>0</v>
          </cell>
        </row>
        <row r="23">
          <cell r="L23">
            <v>26528353.397163492</v>
          </cell>
          <cell r="M23">
            <v>31998790.262718264</v>
          </cell>
          <cell r="V23">
            <v>0</v>
          </cell>
          <cell r="W23">
            <v>0</v>
          </cell>
        </row>
        <row r="24">
          <cell r="L24">
            <v>35520100.13952934</v>
          </cell>
          <cell r="M24">
            <v>42844733.612342425</v>
          </cell>
          <cell r="V24">
            <v>8168488.7565799253</v>
          </cell>
          <cell r="W24">
            <v>9842359.4034200739</v>
          </cell>
        </row>
        <row r="25">
          <cell r="L25">
            <v>21332540.90786491</v>
          </cell>
          <cell r="M25">
            <v>29717240.468409352</v>
          </cell>
          <cell r="V25">
            <v>2009676.1999999997</v>
          </cell>
          <cell r="W25">
            <v>2788938.4</v>
          </cell>
        </row>
        <row r="26">
          <cell r="L26">
            <v>18112947.908774029</v>
          </cell>
          <cell r="M26">
            <v>25232194.838935535</v>
          </cell>
          <cell r="V26">
            <v>0</v>
          </cell>
          <cell r="W26">
            <v>0</v>
          </cell>
        </row>
        <row r="27">
          <cell r="L27">
            <v>14564221.315598205</v>
          </cell>
          <cell r="M27">
            <v>20288650.514725916</v>
          </cell>
          <cell r="V27">
            <v>0</v>
          </cell>
          <cell r="W27">
            <v>0</v>
          </cell>
        </row>
        <row r="28">
          <cell r="L28">
            <v>14144867.720275769</v>
          </cell>
          <cell r="M28">
            <v>19704877.029724229</v>
          </cell>
          <cell r="V28">
            <v>0</v>
          </cell>
          <cell r="W28">
            <v>0</v>
          </cell>
        </row>
        <row r="29">
          <cell r="L29">
            <v>0</v>
          </cell>
          <cell r="M29">
            <v>0</v>
          </cell>
          <cell r="V29">
            <v>0</v>
          </cell>
          <cell r="W29">
            <v>0</v>
          </cell>
        </row>
        <row r="30">
          <cell r="L30">
            <v>52093.104000000007</v>
          </cell>
          <cell r="M30">
            <v>78139.656000000003</v>
          </cell>
          <cell r="V30">
            <v>0</v>
          </cell>
          <cell r="W30">
            <v>0</v>
          </cell>
        </row>
        <row r="31">
          <cell r="L31">
            <v>0</v>
          </cell>
          <cell r="M31">
            <v>0</v>
          </cell>
          <cell r="V31">
            <v>0</v>
          </cell>
          <cell r="W31">
            <v>0</v>
          </cell>
        </row>
        <row r="32">
          <cell r="L32">
            <v>0</v>
          </cell>
          <cell r="M32">
            <v>0</v>
          </cell>
          <cell r="V32">
            <v>0</v>
          </cell>
          <cell r="W32">
            <v>0</v>
          </cell>
        </row>
        <row r="33">
          <cell r="L33">
            <v>0</v>
          </cell>
          <cell r="M33">
            <v>0</v>
          </cell>
          <cell r="V33">
            <v>0</v>
          </cell>
          <cell r="W33">
            <v>0</v>
          </cell>
        </row>
        <row r="34">
          <cell r="L34">
            <v>0</v>
          </cell>
          <cell r="M34">
            <v>0</v>
          </cell>
          <cell r="V34">
            <v>0</v>
          </cell>
          <cell r="W34">
            <v>0</v>
          </cell>
        </row>
        <row r="38">
          <cell r="L38">
            <v>12033025.250290077</v>
          </cell>
          <cell r="M38">
            <v>35272106.673909925</v>
          </cell>
          <cell r="V38">
            <v>0</v>
          </cell>
          <cell r="W38">
            <v>0</v>
          </cell>
        </row>
        <row r="39">
          <cell r="L39">
            <v>3037181.7246249258</v>
          </cell>
          <cell r="M39">
            <v>34051492.763776898</v>
          </cell>
          <cell r="V39">
            <v>0</v>
          </cell>
          <cell r="W39">
            <v>0</v>
          </cell>
        </row>
        <row r="40">
          <cell r="L40">
            <v>15677258.654949566</v>
          </cell>
          <cell r="M40">
            <v>11217036.740063043</v>
          </cell>
          <cell r="V40">
            <v>0</v>
          </cell>
          <cell r="W40">
            <v>0</v>
          </cell>
        </row>
        <row r="41">
          <cell r="L41">
            <v>17272538.028503355</v>
          </cell>
          <cell r="M41">
            <v>13367767.702126238</v>
          </cell>
          <cell r="V41">
            <v>0</v>
          </cell>
          <cell r="W41">
            <v>0</v>
          </cell>
        </row>
        <row r="42">
          <cell r="L42">
            <v>958646.78143470234</v>
          </cell>
          <cell r="M42">
            <v>22090412.109522909</v>
          </cell>
          <cell r="V42">
            <v>0</v>
          </cell>
          <cell r="W42">
            <v>0</v>
          </cell>
        </row>
        <row r="43">
          <cell r="L43">
            <v>3038816.4708423042</v>
          </cell>
          <cell r="M43">
            <v>29095666.523832172</v>
          </cell>
          <cell r="V43">
            <v>0</v>
          </cell>
          <cell r="W43">
            <v>0</v>
          </cell>
        </row>
        <row r="44">
          <cell r="L44">
            <v>2563521.537538955</v>
          </cell>
          <cell r="M44">
            <v>10392930.434335502</v>
          </cell>
          <cell r="V44">
            <v>0</v>
          </cell>
          <cell r="W44">
            <v>0</v>
          </cell>
        </row>
        <row r="45">
          <cell r="L45">
            <v>1900608.5481973151</v>
          </cell>
          <cell r="M45">
            <v>31261159.325776823</v>
          </cell>
          <cell r="V45">
            <v>0</v>
          </cell>
          <cell r="W45">
            <v>0</v>
          </cell>
        </row>
        <row r="46">
          <cell r="L46">
            <v>8331496.385417399</v>
          </cell>
          <cell r="M46">
            <v>5026072.6691678669</v>
          </cell>
          <cell r="V46">
            <v>0</v>
          </cell>
          <cell r="W46">
            <v>0</v>
          </cell>
        </row>
        <row r="47">
          <cell r="L47">
            <v>460362.7808885547</v>
          </cell>
          <cell r="M47">
            <v>16831853.247582745</v>
          </cell>
          <cell r="V47">
            <v>0</v>
          </cell>
          <cell r="W47">
            <v>0</v>
          </cell>
        </row>
        <row r="48">
          <cell r="L48">
            <v>24814985.944570009</v>
          </cell>
          <cell r="M48">
            <v>20829129.124936696</v>
          </cell>
          <cell r="V48">
            <v>0</v>
          </cell>
          <cell r="W48">
            <v>0</v>
          </cell>
        </row>
        <row r="49">
          <cell r="L49">
            <v>34098733.925767235</v>
          </cell>
          <cell r="M49">
            <v>149812232.34934548</v>
          </cell>
          <cell r="V49">
            <v>0</v>
          </cell>
          <cell r="W49">
            <v>0</v>
          </cell>
        </row>
        <row r="50">
          <cell r="L50">
            <v>7351737.690466648</v>
          </cell>
          <cell r="M50">
            <v>14433022.791007472</v>
          </cell>
          <cell r="V50">
            <v>0</v>
          </cell>
          <cell r="W50">
            <v>0</v>
          </cell>
        </row>
        <row r="51">
          <cell r="L51">
            <v>13528064.176795816</v>
          </cell>
          <cell r="M51">
            <v>114603879.08837466</v>
          </cell>
          <cell r="V51">
            <v>0</v>
          </cell>
          <cell r="W51">
            <v>0</v>
          </cell>
        </row>
        <row r="52">
          <cell r="L52">
            <v>12060678.356761511</v>
          </cell>
          <cell r="M52">
            <v>20775379.104257021</v>
          </cell>
          <cell r="V52">
            <v>0</v>
          </cell>
          <cell r="W52">
            <v>0</v>
          </cell>
        </row>
        <row r="53">
          <cell r="L53">
            <v>2182965.352725293</v>
          </cell>
          <cell r="M53">
            <v>21837154.621612601</v>
          </cell>
          <cell r="V53">
            <v>0</v>
          </cell>
          <cell r="W53">
            <v>0</v>
          </cell>
        </row>
        <row r="54">
          <cell r="L54">
            <v>11177394.451374436</v>
          </cell>
          <cell r="M54">
            <v>4980794.6114311721</v>
          </cell>
          <cell r="V54">
            <v>0</v>
          </cell>
          <cell r="W54">
            <v>0</v>
          </cell>
        </row>
        <row r="55">
          <cell r="L55">
            <v>52853089.009335831</v>
          </cell>
          <cell r="M55">
            <v>70203622.807278723</v>
          </cell>
          <cell r="V55">
            <v>0</v>
          </cell>
          <cell r="W55">
            <v>0</v>
          </cell>
        </row>
        <row r="56">
          <cell r="L56">
            <v>3057444.2797716325</v>
          </cell>
          <cell r="M56">
            <v>27698962.883988429</v>
          </cell>
          <cell r="V56">
            <v>420809.82324324315</v>
          </cell>
          <cell r="W56">
            <v>3904180.0267567555</v>
          </cell>
        </row>
        <row r="57">
          <cell r="L57">
            <v>10439160.283395091</v>
          </cell>
          <cell r="M57">
            <v>7529655.5373350717</v>
          </cell>
          <cell r="V57">
            <v>0</v>
          </cell>
          <cell r="W57">
            <v>0</v>
          </cell>
        </row>
        <row r="58">
          <cell r="L58">
            <v>7062281.8193789925</v>
          </cell>
          <cell r="M58">
            <v>6244865.0579590816</v>
          </cell>
          <cell r="V58">
            <v>0</v>
          </cell>
          <cell r="W58">
            <v>0</v>
          </cell>
        </row>
        <row r="59">
          <cell r="L59">
            <v>15700606.429284479</v>
          </cell>
          <cell r="M59">
            <v>3862537.6653394825</v>
          </cell>
          <cell r="V59">
            <v>0</v>
          </cell>
          <cell r="W59">
            <v>0</v>
          </cell>
        </row>
        <row r="60">
          <cell r="L60">
            <v>9460684.1345232688</v>
          </cell>
          <cell r="M60">
            <v>16836494.350456037</v>
          </cell>
          <cell r="V60">
            <v>0</v>
          </cell>
          <cell r="W60">
            <v>0</v>
          </cell>
        </row>
        <row r="61">
          <cell r="L61">
            <v>9807002.5693820715</v>
          </cell>
          <cell r="M61">
            <v>9616127.1894796584</v>
          </cell>
          <cell r="V61">
            <v>0</v>
          </cell>
          <cell r="W61">
            <v>0</v>
          </cell>
        </row>
        <row r="64">
          <cell r="L64">
            <v>5942675.5434469553</v>
          </cell>
          <cell r="M64">
            <v>8773252.2665530425</v>
          </cell>
          <cell r="V64">
            <v>0</v>
          </cell>
          <cell r="W64">
            <v>0</v>
          </cell>
        </row>
        <row r="65">
          <cell r="L65">
            <v>0</v>
          </cell>
          <cell r="M65">
            <v>0</v>
          </cell>
          <cell r="V65">
            <v>113547.92916666665</v>
          </cell>
          <cell r="W65">
            <v>158967.10083333333</v>
          </cell>
        </row>
        <row r="66">
          <cell r="L66">
            <v>0</v>
          </cell>
          <cell r="M66">
            <v>0</v>
          </cell>
          <cell r="V66">
            <v>0</v>
          </cell>
          <cell r="W66">
            <v>0</v>
          </cell>
        </row>
        <row r="67">
          <cell r="L67">
            <v>0</v>
          </cell>
          <cell r="M67">
            <v>0</v>
          </cell>
          <cell r="V67">
            <v>0</v>
          </cell>
          <cell r="W67">
            <v>0</v>
          </cell>
        </row>
        <row r="68">
          <cell r="L68">
            <v>0</v>
          </cell>
          <cell r="M68">
            <v>0</v>
          </cell>
          <cell r="V68">
            <v>0</v>
          </cell>
          <cell r="W68">
            <v>0</v>
          </cell>
        </row>
        <row r="69">
          <cell r="L69">
            <v>0</v>
          </cell>
          <cell r="M69">
            <v>0</v>
          </cell>
          <cell r="V69">
            <v>0</v>
          </cell>
          <cell r="W69">
            <v>0</v>
          </cell>
        </row>
        <row r="70">
          <cell r="L70">
            <v>0</v>
          </cell>
          <cell r="M70">
            <v>0</v>
          </cell>
          <cell r="V70">
            <v>0</v>
          </cell>
          <cell r="W70">
            <v>0</v>
          </cell>
        </row>
        <row r="71">
          <cell r="L71">
            <v>0</v>
          </cell>
          <cell r="M71">
            <v>0</v>
          </cell>
          <cell r="V71">
            <v>0</v>
          </cell>
          <cell r="W71">
            <v>0</v>
          </cell>
        </row>
        <row r="72">
          <cell r="L72">
            <v>0</v>
          </cell>
          <cell r="M72">
            <v>0</v>
          </cell>
          <cell r="V72">
            <v>0</v>
          </cell>
          <cell r="W72">
            <v>0</v>
          </cell>
        </row>
        <row r="73">
          <cell r="L73">
            <v>0</v>
          </cell>
          <cell r="M73">
            <v>0</v>
          </cell>
          <cell r="V73">
            <v>0</v>
          </cell>
          <cell r="W73">
            <v>0</v>
          </cell>
        </row>
        <row r="74">
          <cell r="L74">
            <v>0</v>
          </cell>
          <cell r="M74">
            <v>0</v>
          </cell>
          <cell r="V74">
            <v>0</v>
          </cell>
          <cell r="W74">
            <v>0</v>
          </cell>
        </row>
        <row r="75">
          <cell r="L75">
            <v>0</v>
          </cell>
          <cell r="M75">
            <v>0</v>
          </cell>
          <cell r="V75">
            <v>0</v>
          </cell>
          <cell r="W75">
            <v>0</v>
          </cell>
        </row>
        <row r="76">
          <cell r="L76">
            <v>0</v>
          </cell>
          <cell r="M76">
            <v>0</v>
          </cell>
          <cell r="V76">
            <v>0</v>
          </cell>
          <cell r="W76">
            <v>0</v>
          </cell>
        </row>
        <row r="77">
          <cell r="L77">
            <v>0</v>
          </cell>
          <cell r="M77">
            <v>0</v>
          </cell>
          <cell r="V77">
            <v>0</v>
          </cell>
          <cell r="W77">
            <v>0</v>
          </cell>
        </row>
        <row r="78">
          <cell r="L78">
            <v>0</v>
          </cell>
          <cell r="M78">
            <v>0</v>
          </cell>
          <cell r="V78">
            <v>0</v>
          </cell>
          <cell r="W78">
            <v>0</v>
          </cell>
        </row>
        <row r="79">
          <cell r="L79">
            <v>0</v>
          </cell>
          <cell r="M79">
            <v>0</v>
          </cell>
          <cell r="V79">
            <v>0</v>
          </cell>
          <cell r="W79">
            <v>0</v>
          </cell>
        </row>
        <row r="80">
          <cell r="L80">
            <v>0</v>
          </cell>
          <cell r="M80">
            <v>0</v>
          </cell>
          <cell r="V80">
            <v>0</v>
          </cell>
          <cell r="W80">
            <v>0</v>
          </cell>
        </row>
        <row r="81">
          <cell r="L81">
            <v>0</v>
          </cell>
          <cell r="M81">
            <v>0</v>
          </cell>
          <cell r="V81">
            <v>0</v>
          </cell>
          <cell r="W81">
            <v>0</v>
          </cell>
        </row>
        <row r="82">
          <cell r="L82">
            <v>0</v>
          </cell>
          <cell r="M82">
            <v>0</v>
          </cell>
          <cell r="V82">
            <v>0</v>
          </cell>
          <cell r="W82">
            <v>0</v>
          </cell>
        </row>
        <row r="83">
          <cell r="L83">
            <v>0</v>
          </cell>
          <cell r="M83">
            <v>0</v>
          </cell>
          <cell r="V83">
            <v>0</v>
          </cell>
          <cell r="W83">
            <v>0</v>
          </cell>
        </row>
        <row r="84">
          <cell r="L84">
            <v>0</v>
          </cell>
          <cell r="M84">
            <v>0</v>
          </cell>
          <cell r="V84">
            <v>0</v>
          </cell>
          <cell r="W84">
            <v>0</v>
          </cell>
        </row>
        <row r="85">
          <cell r="L85">
            <v>0</v>
          </cell>
          <cell r="M85">
            <v>0</v>
          </cell>
          <cell r="V85">
            <v>0</v>
          </cell>
          <cell r="W85">
            <v>0</v>
          </cell>
        </row>
        <row r="86">
          <cell r="L86">
            <v>0</v>
          </cell>
          <cell r="M86">
            <v>0</v>
          </cell>
          <cell r="V86">
            <v>0</v>
          </cell>
          <cell r="W86">
            <v>0</v>
          </cell>
        </row>
        <row r="87">
          <cell r="L87">
            <v>0</v>
          </cell>
          <cell r="M87">
            <v>0</v>
          </cell>
          <cell r="V87">
            <v>0</v>
          </cell>
          <cell r="W87">
            <v>0</v>
          </cell>
        </row>
        <row r="88">
          <cell r="L88">
            <v>0</v>
          </cell>
          <cell r="M88">
            <v>0</v>
          </cell>
          <cell r="V88">
            <v>0</v>
          </cell>
          <cell r="W88">
            <v>0</v>
          </cell>
        </row>
        <row r="89">
          <cell r="L89">
            <v>0</v>
          </cell>
          <cell r="M89">
            <v>0</v>
          </cell>
          <cell r="V89">
            <v>0</v>
          </cell>
          <cell r="W89">
            <v>0</v>
          </cell>
        </row>
        <row r="90">
          <cell r="L90">
            <v>0</v>
          </cell>
          <cell r="M90">
            <v>0</v>
          </cell>
          <cell r="V90">
            <v>0</v>
          </cell>
          <cell r="W90">
            <v>0</v>
          </cell>
        </row>
        <row r="91">
          <cell r="L91">
            <v>0</v>
          </cell>
          <cell r="M91">
            <v>0</v>
          </cell>
          <cell r="V91">
            <v>0</v>
          </cell>
          <cell r="W91">
            <v>0</v>
          </cell>
        </row>
      </sheetData>
      <sheetData sheetId="22">
        <row r="6">
          <cell r="F6">
            <v>0</v>
          </cell>
          <cell r="G6">
            <v>0</v>
          </cell>
        </row>
        <row r="7">
          <cell r="F7">
            <v>0</v>
          </cell>
          <cell r="G7">
            <v>0</v>
          </cell>
        </row>
        <row r="8">
          <cell r="F8">
            <v>0</v>
          </cell>
          <cell r="G8">
            <v>0</v>
          </cell>
        </row>
        <row r="9">
          <cell r="F9">
            <v>0</v>
          </cell>
          <cell r="G9">
            <v>0</v>
          </cell>
        </row>
        <row r="10">
          <cell r="F10">
            <v>0</v>
          </cell>
          <cell r="G10">
            <v>0</v>
          </cell>
        </row>
        <row r="11">
          <cell r="F11">
            <v>0</v>
          </cell>
          <cell r="G11">
            <v>0</v>
          </cell>
        </row>
        <row r="12">
          <cell r="F12">
            <v>0</v>
          </cell>
          <cell r="G12">
            <v>0</v>
          </cell>
        </row>
        <row r="13">
          <cell r="F13">
            <v>0</v>
          </cell>
          <cell r="G13">
            <v>0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9">
          <cell r="F19">
            <v>0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>
            <v>0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  <row r="26">
          <cell r="F26">
            <v>0</v>
          </cell>
          <cell r="G26">
            <v>0</v>
          </cell>
        </row>
        <row r="27">
          <cell r="F27">
            <v>0</v>
          </cell>
          <cell r="G27">
            <v>0</v>
          </cell>
        </row>
        <row r="28">
          <cell r="F28">
            <v>0</v>
          </cell>
          <cell r="G28">
            <v>0</v>
          </cell>
        </row>
        <row r="29">
          <cell r="F29">
            <v>158089584.32766581</v>
          </cell>
          <cell r="G29">
            <v>193494491.42649871</v>
          </cell>
        </row>
        <row r="30">
          <cell r="F30">
            <v>0</v>
          </cell>
          <cell r="G30">
            <v>0</v>
          </cell>
        </row>
        <row r="31">
          <cell r="F31">
            <v>0</v>
          </cell>
          <cell r="G31">
            <v>0</v>
          </cell>
        </row>
        <row r="32">
          <cell r="F32">
            <v>0</v>
          </cell>
          <cell r="G32">
            <v>0</v>
          </cell>
        </row>
        <row r="33">
          <cell r="F33">
            <v>0</v>
          </cell>
          <cell r="G33">
            <v>0</v>
          </cell>
        </row>
        <row r="34">
          <cell r="F34">
            <v>0</v>
          </cell>
          <cell r="G34">
            <v>0</v>
          </cell>
        </row>
        <row r="38">
          <cell r="F38">
            <v>5089699.2300000004</v>
          </cell>
          <cell r="G38">
            <v>15249197.77</v>
          </cell>
        </row>
        <row r="39">
          <cell r="F39">
            <v>1320867.24</v>
          </cell>
          <cell r="G39">
            <v>14919795.869999999</v>
          </cell>
        </row>
        <row r="40">
          <cell r="F40">
            <v>9679519.0500000007</v>
          </cell>
          <cell r="G40">
            <v>6844968.46</v>
          </cell>
        </row>
        <row r="41">
          <cell r="F41">
            <v>9150105.1999999993</v>
          </cell>
          <cell r="G41">
            <v>7032892.1200000001</v>
          </cell>
        </row>
        <row r="42">
          <cell r="F42">
            <v>580158.97</v>
          </cell>
          <cell r="G42">
            <v>13308366.810000001</v>
          </cell>
        </row>
        <row r="43">
          <cell r="F43">
            <v>1409260.99</v>
          </cell>
          <cell r="G43">
            <v>13665626.43</v>
          </cell>
        </row>
        <row r="44">
          <cell r="F44">
            <v>1268762.8600000001</v>
          </cell>
          <cell r="G44">
            <v>5142493.9800000004</v>
          </cell>
        </row>
        <row r="45">
          <cell r="F45">
            <v>741258.65</v>
          </cell>
          <cell r="G45">
            <v>12049786.439999999</v>
          </cell>
        </row>
        <row r="46">
          <cell r="F46">
            <v>3404887.81</v>
          </cell>
          <cell r="G46">
            <v>2000245.41</v>
          </cell>
        </row>
        <row r="47">
          <cell r="F47">
            <v>207385.32</v>
          </cell>
          <cell r="G47">
            <v>7798856.4000000004</v>
          </cell>
        </row>
        <row r="48">
          <cell r="F48">
            <v>10340860.5</v>
          </cell>
          <cell r="G48">
            <v>8525131.1300000008</v>
          </cell>
        </row>
        <row r="49">
          <cell r="F49">
            <v>12880109.638832904</v>
          </cell>
          <cell r="G49">
            <v>57269128.974164523</v>
          </cell>
        </row>
        <row r="50">
          <cell r="F50">
            <v>3590503.5788329043</v>
          </cell>
          <cell r="G50">
            <v>7163645.488832904</v>
          </cell>
        </row>
        <row r="51">
          <cell r="F51">
            <v>6465858.7788329041</v>
          </cell>
          <cell r="G51">
            <v>55803867.04533162</v>
          </cell>
        </row>
        <row r="52">
          <cell r="F52">
            <v>6462844.5999999996</v>
          </cell>
          <cell r="G52">
            <v>11381150.060000001</v>
          </cell>
        </row>
        <row r="53">
          <cell r="F53">
            <v>1027003.59</v>
          </cell>
          <cell r="G53">
            <v>10364874.67</v>
          </cell>
        </row>
        <row r="54">
          <cell r="F54">
            <v>5639166.3799999999</v>
          </cell>
          <cell r="G54">
            <v>2453784.4700000002</v>
          </cell>
        </row>
        <row r="55">
          <cell r="F55">
            <v>0</v>
          </cell>
          <cell r="G55">
            <v>0</v>
          </cell>
        </row>
        <row r="56">
          <cell r="F56">
            <v>1401975.08</v>
          </cell>
          <cell r="G56">
            <v>12861352.487665808</v>
          </cell>
        </row>
        <row r="57">
          <cell r="F57">
            <v>9257802.7300000004</v>
          </cell>
          <cell r="G57">
            <v>6618385.1600000001</v>
          </cell>
        </row>
        <row r="58">
          <cell r="F58">
            <v>3475963.36</v>
          </cell>
          <cell r="G58">
            <v>3021117.96</v>
          </cell>
        </row>
        <row r="59">
          <cell r="F59">
            <v>7523020.0499999998</v>
          </cell>
          <cell r="G59">
            <v>1798911.17</v>
          </cell>
        </row>
        <row r="60">
          <cell r="F60">
            <v>3474964.47</v>
          </cell>
          <cell r="G60">
            <v>6355853.4199999999</v>
          </cell>
        </row>
        <row r="61">
          <cell r="F61">
            <v>4969252.26</v>
          </cell>
          <cell r="G61">
            <v>4694393.18</v>
          </cell>
        </row>
        <row r="64">
          <cell r="F64">
            <v>0</v>
          </cell>
          <cell r="G64">
            <v>0</v>
          </cell>
        </row>
        <row r="65">
          <cell r="F65">
            <v>0</v>
          </cell>
          <cell r="G65">
            <v>0</v>
          </cell>
        </row>
        <row r="66">
          <cell r="F66">
            <v>0</v>
          </cell>
          <cell r="G66">
            <v>0</v>
          </cell>
        </row>
        <row r="67">
          <cell r="F67">
            <v>0</v>
          </cell>
          <cell r="G67">
            <v>0</v>
          </cell>
        </row>
        <row r="68">
          <cell r="F68">
            <v>0</v>
          </cell>
          <cell r="G68">
            <v>0</v>
          </cell>
        </row>
        <row r="69">
          <cell r="F69">
            <v>0</v>
          </cell>
          <cell r="G69">
            <v>0</v>
          </cell>
        </row>
        <row r="70">
          <cell r="F70">
            <v>0</v>
          </cell>
          <cell r="G70">
            <v>0</v>
          </cell>
        </row>
        <row r="71">
          <cell r="F71">
            <v>0</v>
          </cell>
          <cell r="G71">
            <v>0</v>
          </cell>
        </row>
        <row r="72">
          <cell r="F72">
            <v>0</v>
          </cell>
          <cell r="G72">
            <v>0</v>
          </cell>
        </row>
        <row r="73">
          <cell r="F73">
            <v>0</v>
          </cell>
          <cell r="G73">
            <v>0</v>
          </cell>
        </row>
        <row r="74">
          <cell r="F74">
            <v>0</v>
          </cell>
          <cell r="G74">
            <v>0</v>
          </cell>
        </row>
        <row r="75">
          <cell r="F75">
            <v>0</v>
          </cell>
          <cell r="G75">
            <v>0</v>
          </cell>
        </row>
        <row r="76">
          <cell r="F76">
            <v>0</v>
          </cell>
          <cell r="G76">
            <v>0</v>
          </cell>
        </row>
        <row r="77">
          <cell r="F77">
            <v>0</v>
          </cell>
          <cell r="G77">
            <v>0</v>
          </cell>
        </row>
        <row r="78">
          <cell r="F78">
            <v>0</v>
          </cell>
          <cell r="G78">
            <v>0</v>
          </cell>
        </row>
        <row r="79">
          <cell r="F79">
            <v>0</v>
          </cell>
          <cell r="G79">
            <v>0</v>
          </cell>
        </row>
        <row r="80">
          <cell r="F80">
            <v>0</v>
          </cell>
          <cell r="G80">
            <v>0</v>
          </cell>
        </row>
        <row r="81">
          <cell r="F81">
            <v>0</v>
          </cell>
          <cell r="G81">
            <v>0</v>
          </cell>
        </row>
        <row r="82">
          <cell r="F82">
            <v>0</v>
          </cell>
          <cell r="G82">
            <v>0</v>
          </cell>
        </row>
        <row r="83">
          <cell r="F83">
            <v>0</v>
          </cell>
          <cell r="G83">
            <v>0</v>
          </cell>
        </row>
        <row r="84">
          <cell r="F84">
            <v>0</v>
          </cell>
          <cell r="G84">
            <v>0</v>
          </cell>
        </row>
        <row r="85">
          <cell r="F85">
            <v>0</v>
          </cell>
          <cell r="G85">
            <v>0</v>
          </cell>
        </row>
        <row r="86">
          <cell r="F86">
            <v>0</v>
          </cell>
          <cell r="G86">
            <v>0</v>
          </cell>
        </row>
        <row r="87">
          <cell r="F87">
            <v>0</v>
          </cell>
          <cell r="G87">
            <v>0</v>
          </cell>
        </row>
        <row r="88">
          <cell r="F88">
            <v>0</v>
          </cell>
          <cell r="G88">
            <v>0</v>
          </cell>
        </row>
        <row r="89">
          <cell r="F89">
            <v>0</v>
          </cell>
          <cell r="G89">
            <v>0</v>
          </cell>
        </row>
        <row r="90">
          <cell r="F90">
            <v>0</v>
          </cell>
          <cell r="G90">
            <v>0</v>
          </cell>
        </row>
        <row r="91">
          <cell r="F91">
            <v>0</v>
          </cell>
          <cell r="G91">
            <v>0</v>
          </cell>
        </row>
      </sheetData>
      <sheetData sheetId="23">
        <row r="6">
          <cell r="F6">
            <v>15664525.025518056</v>
          </cell>
          <cell r="G6">
            <v>23127720.112663765</v>
          </cell>
        </row>
        <row r="7">
          <cell r="F7">
            <v>12886102.546538657</v>
          </cell>
          <cell r="G7">
            <v>22070630.303461336</v>
          </cell>
        </row>
        <row r="8">
          <cell r="F8">
            <v>48701699.255776875</v>
          </cell>
          <cell r="G8">
            <v>71903043.635132208</v>
          </cell>
        </row>
        <row r="9">
          <cell r="F9">
            <v>0</v>
          </cell>
          <cell r="G9">
            <v>0</v>
          </cell>
        </row>
        <row r="10">
          <cell r="F10">
            <v>0</v>
          </cell>
          <cell r="G10">
            <v>0</v>
          </cell>
        </row>
        <row r="11">
          <cell r="F11">
            <v>0</v>
          </cell>
          <cell r="G11">
            <v>0</v>
          </cell>
        </row>
        <row r="12">
          <cell r="F12">
            <v>1157100.244427124</v>
          </cell>
          <cell r="G12">
            <v>1708844.9555728761</v>
          </cell>
        </row>
        <row r="13">
          <cell r="F13">
            <v>2313220</v>
          </cell>
          <cell r="G13">
            <v>3415580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9">
          <cell r="F19">
            <v>4029405.9349253732</v>
          </cell>
          <cell r="G19">
            <v>4862893.0650746273</v>
          </cell>
        </row>
        <row r="20">
          <cell r="F20">
            <v>29295888.397845287</v>
          </cell>
          <cell r="G20">
            <v>36229925.533972889</v>
          </cell>
        </row>
        <row r="21">
          <cell r="F21">
            <v>0</v>
          </cell>
          <cell r="G21">
            <v>0</v>
          </cell>
        </row>
        <row r="22">
          <cell r="F22">
            <v>2823615.7822059458</v>
          </cell>
          <cell r="G22">
            <v>3406251.0359758725</v>
          </cell>
        </row>
        <row r="23">
          <cell r="F23">
            <v>3989313.2003173796</v>
          </cell>
          <cell r="G23">
            <v>4812244.5724098943</v>
          </cell>
        </row>
        <row r="24">
          <cell r="F24">
            <v>5013408.3376345225</v>
          </cell>
          <cell r="G24">
            <v>6046916.7878200207</v>
          </cell>
        </row>
        <row r="25">
          <cell r="F25">
            <v>743443.98445152049</v>
          </cell>
          <cell r="G25">
            <v>1036457.5464575705</v>
          </cell>
        </row>
        <row r="26">
          <cell r="F26">
            <v>232327.72165289256</v>
          </cell>
          <cell r="G26">
            <v>323238.56925619836</v>
          </cell>
        </row>
        <row r="27">
          <cell r="F27">
            <v>192362.80000000002</v>
          </cell>
          <cell r="G27">
            <v>267635.20000000001</v>
          </cell>
        </row>
        <row r="28">
          <cell r="F28">
            <v>0</v>
          </cell>
          <cell r="G28">
            <v>0</v>
          </cell>
        </row>
        <row r="29">
          <cell r="F29">
            <v>0</v>
          </cell>
          <cell r="G29">
            <v>0</v>
          </cell>
        </row>
        <row r="30">
          <cell r="F30">
            <v>0</v>
          </cell>
          <cell r="G30">
            <v>0</v>
          </cell>
        </row>
        <row r="31">
          <cell r="F31">
            <v>0</v>
          </cell>
          <cell r="G31">
            <v>0</v>
          </cell>
        </row>
        <row r="32">
          <cell r="F32">
            <v>0</v>
          </cell>
          <cell r="G32">
            <v>0</v>
          </cell>
        </row>
        <row r="33">
          <cell r="F33">
            <v>0</v>
          </cell>
          <cell r="G33">
            <v>0</v>
          </cell>
        </row>
        <row r="35">
          <cell r="F35">
            <v>0</v>
          </cell>
          <cell r="G35">
            <v>0</v>
          </cell>
        </row>
        <row r="38">
          <cell r="F38">
            <v>256737.48742946706</v>
          </cell>
          <cell r="G38">
            <v>752122.55802507827</v>
          </cell>
        </row>
        <row r="39">
          <cell r="F39">
            <v>22246.82255704455</v>
          </cell>
          <cell r="G39">
            <v>243655.67562477363</v>
          </cell>
        </row>
        <row r="40">
          <cell r="F40">
            <v>303840.03063241107</v>
          </cell>
          <cell r="G40">
            <v>217322.86936758892</v>
          </cell>
        </row>
        <row r="41">
          <cell r="F41">
            <v>582518.93999999994</v>
          </cell>
          <cell r="G41">
            <v>450316.05999999994</v>
          </cell>
        </row>
        <row r="42">
          <cell r="F42">
            <v>2982.12</v>
          </cell>
          <cell r="G42">
            <v>74553</v>
          </cell>
        </row>
        <row r="43">
          <cell r="F43">
            <v>52328.310383141761</v>
          </cell>
          <cell r="G43">
            <v>501361.78461685817</v>
          </cell>
        </row>
        <row r="44">
          <cell r="F44">
            <v>11932.168181818182</v>
          </cell>
          <cell r="G44">
            <v>47728.672727272729</v>
          </cell>
        </row>
        <row r="45">
          <cell r="F45">
            <v>75759.716939214632</v>
          </cell>
          <cell r="G45">
            <v>1244177.6194244218</v>
          </cell>
        </row>
        <row r="46">
          <cell r="F46">
            <v>36779.479999999996</v>
          </cell>
          <cell r="G46">
            <v>22862.92</v>
          </cell>
        </row>
        <row r="47">
          <cell r="F47">
            <v>2982.12</v>
          </cell>
          <cell r="G47">
            <v>96421.87999999999</v>
          </cell>
        </row>
        <row r="48">
          <cell r="F48">
            <v>1504142.8916131277</v>
          </cell>
          <cell r="G48">
            <v>1262958.5492959633</v>
          </cell>
        </row>
        <row r="49">
          <cell r="F49">
            <v>3541631.8008040548</v>
          </cell>
          <cell r="G49">
            <v>15559515.695559584</v>
          </cell>
        </row>
        <row r="50">
          <cell r="F50">
            <v>78646.525743006991</v>
          </cell>
          <cell r="G50">
            <v>155046.00789335664</v>
          </cell>
        </row>
        <row r="51">
          <cell r="F51">
            <v>840160.59861760389</v>
          </cell>
          <cell r="G51">
            <v>7115536.8295642147</v>
          </cell>
        </row>
        <row r="52">
          <cell r="F52">
            <v>233398.73487940629</v>
          </cell>
          <cell r="G52">
            <v>401964.48784786637</v>
          </cell>
        </row>
        <row r="53">
          <cell r="F53">
            <v>25264.077365351623</v>
          </cell>
          <cell r="G53">
            <v>253693.44354373924</v>
          </cell>
        </row>
        <row r="54">
          <cell r="F54">
            <v>41762.731818181819</v>
          </cell>
          <cell r="G54">
            <v>17898.313636363637</v>
          </cell>
        </row>
        <row r="55">
          <cell r="F55">
            <v>2555774.2321890588</v>
          </cell>
          <cell r="G55">
            <v>3395311.0359927593</v>
          </cell>
        </row>
        <row r="56">
          <cell r="F56">
            <v>88550.313671013035</v>
          </cell>
          <cell r="G56">
            <v>803213.95632898691</v>
          </cell>
        </row>
        <row r="57">
          <cell r="F57">
            <v>403464.98625792807</v>
          </cell>
          <cell r="G57">
            <v>290494.79010570823</v>
          </cell>
        </row>
        <row r="58">
          <cell r="F58">
            <v>5966.1045454545456</v>
          </cell>
          <cell r="G58">
            <v>5966.1045454545456</v>
          </cell>
        </row>
        <row r="59">
          <cell r="F59">
            <v>212103.61061966603</v>
          </cell>
          <cell r="G59">
            <v>51680.06756215213</v>
          </cell>
        </row>
        <row r="60">
          <cell r="F60">
            <v>79151.26597402597</v>
          </cell>
          <cell r="G60">
            <v>139556.17948051947</v>
          </cell>
        </row>
        <row r="61">
          <cell r="F61">
            <v>155563.25295454546</v>
          </cell>
          <cell r="G61">
            <v>152482.79250000001</v>
          </cell>
        </row>
        <row r="64">
          <cell r="F64">
            <v>480102.69642857148</v>
          </cell>
          <cell r="G64">
            <v>709532.30357142864</v>
          </cell>
        </row>
        <row r="65">
          <cell r="F65">
            <v>0</v>
          </cell>
          <cell r="G65">
            <v>0</v>
          </cell>
        </row>
        <row r="66">
          <cell r="F66">
            <v>38550604.815100603</v>
          </cell>
          <cell r="G66">
            <v>56916499.18489939</v>
          </cell>
        </row>
        <row r="67">
          <cell r="F67">
            <v>16710635.140155351</v>
          </cell>
          <cell r="G67">
            <v>24671574.38365417</v>
          </cell>
        </row>
        <row r="68">
          <cell r="F68">
            <v>3390744.9980198024</v>
          </cell>
          <cell r="G68">
            <v>5003011.0019801985</v>
          </cell>
        </row>
        <row r="69">
          <cell r="F69">
            <v>59562.545454545456</v>
          </cell>
          <cell r="G69">
            <v>94237.454545454544</v>
          </cell>
        </row>
        <row r="70">
          <cell r="F70">
            <v>0</v>
          </cell>
          <cell r="G70">
            <v>0</v>
          </cell>
        </row>
        <row r="71">
          <cell r="F71">
            <v>0</v>
          </cell>
          <cell r="G71">
            <v>0</v>
          </cell>
        </row>
        <row r="72">
          <cell r="F72">
            <v>0</v>
          </cell>
          <cell r="G72">
            <v>0</v>
          </cell>
        </row>
        <row r="73">
          <cell r="F73">
            <v>878323.7018181819</v>
          </cell>
          <cell r="G73">
            <v>1389648.2981818183</v>
          </cell>
        </row>
        <row r="74">
          <cell r="F74">
            <v>0</v>
          </cell>
          <cell r="G74">
            <v>0</v>
          </cell>
        </row>
        <row r="75">
          <cell r="F75">
            <v>0</v>
          </cell>
          <cell r="G75">
            <v>0</v>
          </cell>
        </row>
        <row r="76">
          <cell r="F76">
            <v>12800654.130000001</v>
          </cell>
          <cell r="G76">
            <v>18936504.870000001</v>
          </cell>
        </row>
        <row r="77">
          <cell r="F77">
            <v>45350900</v>
          </cell>
          <cell r="G77">
            <v>66963340</v>
          </cell>
        </row>
        <row r="78">
          <cell r="F78">
            <v>956285.39325842704</v>
          </cell>
          <cell r="G78">
            <v>1407864.6067415732</v>
          </cell>
        </row>
        <row r="79">
          <cell r="F79">
            <v>757582.6086956521</v>
          </cell>
          <cell r="G79">
            <v>1109317.3913043477</v>
          </cell>
        </row>
        <row r="80">
          <cell r="F80">
            <v>0</v>
          </cell>
          <cell r="G80">
            <v>0</v>
          </cell>
        </row>
        <row r="81">
          <cell r="F81">
            <v>609819.23076923075</v>
          </cell>
          <cell r="G81">
            <v>895430.76923076925</v>
          </cell>
        </row>
        <row r="82">
          <cell r="F82">
            <v>3297876.2133676093</v>
          </cell>
          <cell r="G82">
            <v>4873294.7866323907</v>
          </cell>
        </row>
        <row r="83">
          <cell r="F83">
            <v>0</v>
          </cell>
          <cell r="G83">
            <v>0</v>
          </cell>
        </row>
        <row r="84">
          <cell r="F84">
            <v>2856344.31</v>
          </cell>
          <cell r="G84">
            <v>4196357.6900000004</v>
          </cell>
        </row>
        <row r="85">
          <cell r="F85">
            <v>0</v>
          </cell>
          <cell r="G85">
            <v>0</v>
          </cell>
        </row>
        <row r="86">
          <cell r="F86">
            <v>0</v>
          </cell>
          <cell r="G86">
            <v>0</v>
          </cell>
        </row>
        <row r="87">
          <cell r="F87">
            <v>0</v>
          </cell>
          <cell r="G87">
            <v>0</v>
          </cell>
        </row>
        <row r="88">
          <cell r="F88">
            <v>0</v>
          </cell>
          <cell r="G88">
            <v>0</v>
          </cell>
        </row>
        <row r="89">
          <cell r="F89">
            <v>0</v>
          </cell>
          <cell r="G89">
            <v>0</v>
          </cell>
        </row>
        <row r="90">
          <cell r="F90">
            <v>0</v>
          </cell>
          <cell r="G90">
            <v>0</v>
          </cell>
        </row>
        <row r="91">
          <cell r="F91">
            <v>0</v>
          </cell>
          <cell r="G91">
            <v>0</v>
          </cell>
        </row>
      </sheetData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 МО"/>
      <sheetName val="связь с ИТОГ ДЕНЬГИ 2023"/>
      <sheetName val="ПОДУШЕВОЙ АМБ."/>
      <sheetName val="ПОДУШЕВОЙ СКОРАЯ"/>
      <sheetName val="ФАПы"/>
      <sheetName val="удельный вес МО в общем объеме"/>
      <sheetName val="НАСЕЛЕНИЕ"/>
      <sheetName val="НАСЕЛЕНИЕ %"/>
      <sheetName val="ОБЪЕМЫ ВСЕГО"/>
      <sheetName val="ОБЪЕМЫ иногородние"/>
      <sheetName val="ОБЪЕМЫ СМО"/>
      <sheetName val="СТАЦИОНАР  ВСЕГО"/>
      <sheetName val="СТАЦИОНАР реабилитация"/>
      <sheetName val="СТАЦИОНАР ВМП"/>
      <sheetName val="СТАЦИОНАР ИТОГИ"/>
      <sheetName val="ДНЕВНОЙ реабилитация"/>
      <sheetName val="ДНЕВНОЙ ИТОГИ"/>
      <sheetName val="ПРОФИЛАКТИКА П-КА"/>
      <sheetName val="ПРОФИЛАКТИКА СТОМАТ."/>
      <sheetName val="ПРОФИЛАКТИКА ИТОГИ"/>
      <sheetName val="НЕОТЛОЖКА П-КА"/>
      <sheetName val="НЕОТЛОЖКА СТОМАТ."/>
      <sheetName val="НЕОТЛОЖКА ИТОГИ"/>
      <sheetName val="ОБРАЩЕНИЯ П-КА"/>
      <sheetName val="ОБРАЩЕНИЯ СТОМАТ."/>
      <sheetName val="ОБРАЩЕНИЯ реабилитация"/>
      <sheetName val="ОБРАЩЕНИЯ ИТОГИ"/>
      <sheetName val="СКОРАЯ ИТОГИ"/>
      <sheetName val="УСЛУГИ ИТОГИ"/>
      <sheetName val="РЕСО"/>
      <sheetName val="СОГАЗ"/>
      <sheetName val="СТАЦИОНАР ИТОГИ ОК!"/>
      <sheetName val="ДНЕВНОЙ ИТОГИ ОК!"/>
      <sheetName val="ПРОФИЛАКТИКА ИТОГИ ОК!"/>
      <sheetName val="НЕОТЛОЖКА ИТОГИ ОК!"/>
      <sheetName val="ОБРАЩЕНИЯ ИТОГИ ОК!"/>
      <sheetName val="СКОРАЯ ИТОГИ ОК!"/>
      <sheetName val="УСЛУГИ ИТОГИ ОК!"/>
      <sheetName val="фин.средств ВСЕГО"/>
      <sheetName val="СТАЦИОНАР сайт"/>
      <sheetName val="ДНЕВНОЙ сайт"/>
      <sheetName val="ПРОФИЛАКТИКА сайт"/>
      <sheetName val="НЕОТЛОЖКА сайт"/>
      <sheetName val="ОБРАЩЕНИЯ сайт"/>
      <sheetName val="СКОРАЯ сайт"/>
      <sheetName val="УСЛУГИ сайт"/>
      <sheetName val="фин.средств ВСЕГО сайт"/>
      <sheetName val="РЕСО итог"/>
      <sheetName val="СОГАЗ ито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I6">
            <v>29793</v>
          </cell>
        </row>
        <row r="17">
          <cell r="AV17">
            <v>406010</v>
          </cell>
        </row>
        <row r="18">
          <cell r="AV18">
            <v>0</v>
          </cell>
        </row>
        <row r="35">
          <cell r="AV35">
            <v>852337</v>
          </cell>
        </row>
        <row r="36">
          <cell r="AV36">
            <v>0</v>
          </cell>
        </row>
        <row r="61">
          <cell r="AV61">
            <v>854143</v>
          </cell>
        </row>
        <row r="62">
          <cell r="AV62">
            <v>0</v>
          </cell>
        </row>
        <row r="91">
          <cell r="AV91">
            <v>7497</v>
          </cell>
        </row>
        <row r="92">
          <cell r="AV92">
            <v>2119987</v>
          </cell>
        </row>
      </sheetData>
      <sheetData sheetId="9"/>
      <sheetData sheetId="10">
        <row r="6">
          <cell r="BG6">
            <v>1877064623.8499675</v>
          </cell>
        </row>
      </sheetData>
      <sheetData sheetId="11"/>
      <sheetData sheetId="12"/>
      <sheetData sheetId="13"/>
      <sheetData sheetId="14"/>
      <sheetData sheetId="15"/>
      <sheetData sheetId="16"/>
      <sheetData sheetId="17">
        <row r="6">
          <cell r="AE6">
            <v>39447</v>
          </cell>
        </row>
      </sheetData>
      <sheetData sheetId="18">
        <row r="6">
          <cell r="AK6">
            <v>189</v>
          </cell>
        </row>
      </sheetData>
      <sheetData sheetId="19"/>
      <sheetData sheetId="20">
        <row r="6">
          <cell r="AE6">
            <v>8054</v>
          </cell>
        </row>
      </sheetData>
      <sheetData sheetId="21">
        <row r="6">
          <cell r="AK6">
            <v>0</v>
          </cell>
        </row>
      </sheetData>
      <sheetData sheetId="22"/>
      <sheetData sheetId="23">
        <row r="6">
          <cell r="AK6">
            <v>6451</v>
          </cell>
        </row>
      </sheetData>
      <sheetData sheetId="24">
        <row r="6">
          <cell r="AQ6">
            <v>173</v>
          </cell>
        </row>
      </sheetData>
      <sheetData sheetId="25">
        <row r="6">
          <cell r="AK6">
            <v>0</v>
          </cell>
        </row>
      </sheetData>
      <sheetData sheetId="26"/>
      <sheetData sheetId="27"/>
      <sheetData sheetId="28"/>
      <sheetData sheetId="29">
        <row r="7">
          <cell r="G7">
            <v>10810</v>
          </cell>
        </row>
      </sheetData>
      <sheetData sheetId="30">
        <row r="7">
          <cell r="G7">
            <v>18387</v>
          </cell>
        </row>
      </sheetData>
      <sheetData sheetId="31">
        <row r="6">
          <cell r="G6">
            <v>10810</v>
          </cell>
        </row>
      </sheetData>
      <sheetData sheetId="32">
        <row r="6">
          <cell r="G6">
            <v>1344</v>
          </cell>
        </row>
      </sheetData>
      <sheetData sheetId="33">
        <row r="6">
          <cell r="G6">
            <v>39636</v>
          </cell>
        </row>
      </sheetData>
      <sheetData sheetId="34">
        <row r="6">
          <cell r="G6">
            <v>8054</v>
          </cell>
        </row>
      </sheetData>
      <sheetData sheetId="35">
        <row r="6">
          <cell r="G6">
            <v>6624</v>
          </cell>
        </row>
      </sheetData>
      <sheetData sheetId="36">
        <row r="6">
          <cell r="G6">
            <v>0</v>
          </cell>
        </row>
      </sheetData>
      <sheetData sheetId="37">
        <row r="6">
          <cell r="G6">
            <v>10227</v>
          </cell>
        </row>
      </sheetData>
      <sheetData sheetId="38">
        <row r="6">
          <cell r="Q6">
            <v>1877064623.6730001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07"/>
  <sheetViews>
    <sheetView tabSelected="1" topLeftCell="B1" zoomScale="60" zoomScaleNormal="60" workbookViewId="0">
      <selection activeCell="I43" sqref="I43"/>
    </sheetView>
  </sheetViews>
  <sheetFormatPr defaultColWidth="9.109375" defaultRowHeight="14.4"/>
  <cols>
    <col min="1" max="1" width="0" style="1" hidden="1" customWidth="1"/>
    <col min="2" max="2" width="63" style="28" customWidth="1"/>
    <col min="3" max="3" width="14.44140625" style="1" customWidth="1"/>
    <col min="4" max="4" width="14.21875" style="1" customWidth="1"/>
    <col min="5" max="5" width="15" style="1" customWidth="1"/>
    <col min="6" max="8" width="14.6640625" style="1" customWidth="1"/>
    <col min="9" max="10" width="19.6640625" style="1" customWidth="1"/>
    <col min="11" max="11" width="15.44140625" style="1" customWidth="1"/>
    <col min="12" max="12" width="0" style="3" hidden="1" customWidth="1"/>
    <col min="13" max="13" width="13.88671875" style="1" customWidth="1"/>
    <col min="14" max="14" width="15.109375" style="1" customWidth="1"/>
    <col min="15" max="15" width="13.88671875" style="1" customWidth="1"/>
    <col min="16" max="18" width="18.6640625" style="1" customWidth="1"/>
    <col min="19" max="19" width="0" style="3" hidden="1" customWidth="1"/>
    <col min="20" max="22" width="14.44140625" style="1" customWidth="1"/>
    <col min="23" max="25" width="19.109375" style="1" hidden="1" customWidth="1"/>
    <col min="26" max="28" width="20" style="1" customWidth="1"/>
    <col min="29" max="29" width="9.109375" style="3"/>
    <col min="30" max="34" width="0" style="3" hidden="1" customWidth="1"/>
    <col min="35" max="16384" width="9.109375" style="3"/>
  </cols>
  <sheetData>
    <row r="1" spans="2:33" ht="31.8" customHeight="1">
      <c r="B1" s="3"/>
      <c r="E1" s="46"/>
      <c r="F1" s="44" t="s">
        <v>110</v>
      </c>
      <c r="G1" s="44"/>
      <c r="H1" s="44"/>
      <c r="I1" s="44"/>
      <c r="J1" s="44"/>
      <c r="K1" s="44"/>
    </row>
    <row r="2" spans="2:33">
      <c r="B2" s="43"/>
    </row>
    <row r="3" spans="2:33" ht="18">
      <c r="B3" s="45" t="s">
        <v>109</v>
      </c>
      <c r="C3" s="45"/>
      <c r="D3" s="45"/>
      <c r="E3" s="45"/>
      <c r="F3" s="45"/>
      <c r="G3" s="45"/>
      <c r="H3" s="45"/>
      <c r="I3" s="45"/>
      <c r="J3" s="45"/>
    </row>
    <row r="4" spans="2:33">
      <c r="B4" s="43"/>
    </row>
    <row r="5" spans="2:33" ht="18">
      <c r="B5" s="2" t="s">
        <v>0</v>
      </c>
      <c r="M5" s="4" t="s">
        <v>1</v>
      </c>
      <c r="T5" s="4" t="s">
        <v>2</v>
      </c>
    </row>
    <row r="6" spans="2:33" ht="18">
      <c r="B6" s="40" t="s">
        <v>3</v>
      </c>
      <c r="C6" s="37" t="s">
        <v>4</v>
      </c>
      <c r="D6" s="38"/>
      <c r="E6" s="38"/>
      <c r="F6" s="37" t="s">
        <v>5</v>
      </c>
      <c r="G6" s="38"/>
      <c r="H6" s="38"/>
      <c r="I6" s="41" t="s">
        <v>6</v>
      </c>
      <c r="J6" s="41"/>
      <c r="K6" s="41"/>
      <c r="M6" s="37" t="s">
        <v>4</v>
      </c>
      <c r="N6" s="38"/>
      <c r="O6" s="38"/>
      <c r="P6" s="41" t="s">
        <v>6</v>
      </c>
      <c r="Q6" s="41"/>
      <c r="R6" s="41"/>
      <c r="T6" s="37" t="s">
        <v>4</v>
      </c>
      <c r="U6" s="38"/>
      <c r="V6" s="38"/>
      <c r="W6" s="5" t="s">
        <v>5</v>
      </c>
      <c r="X6" s="6"/>
      <c r="Y6" s="6"/>
      <c r="Z6" s="39" t="s">
        <v>6</v>
      </c>
      <c r="AA6" s="39"/>
      <c r="AB6" s="39"/>
    </row>
    <row r="7" spans="2:33" ht="56.25" customHeight="1">
      <c r="B7" s="40"/>
      <c r="C7" s="7" t="s">
        <v>7</v>
      </c>
      <c r="D7" s="7" t="s">
        <v>8</v>
      </c>
      <c r="E7" s="7" t="s">
        <v>9</v>
      </c>
      <c r="F7" s="7" t="s">
        <v>7</v>
      </c>
      <c r="G7" s="7" t="s">
        <v>8</v>
      </c>
      <c r="H7" s="7" t="s">
        <v>9</v>
      </c>
      <c r="I7" s="7" t="s">
        <v>7</v>
      </c>
      <c r="J7" s="7" t="s">
        <v>8</v>
      </c>
      <c r="K7" s="8" t="s">
        <v>9</v>
      </c>
      <c r="M7" s="9" t="s">
        <v>7</v>
      </c>
      <c r="N7" s="9" t="s">
        <v>8</v>
      </c>
      <c r="O7" s="9" t="s">
        <v>9</v>
      </c>
      <c r="P7" s="8" t="s">
        <v>7</v>
      </c>
      <c r="Q7" s="8" t="s">
        <v>8</v>
      </c>
      <c r="R7" s="8" t="s">
        <v>9</v>
      </c>
      <c r="T7" s="9" t="s">
        <v>7</v>
      </c>
      <c r="U7" s="9" t="s">
        <v>8</v>
      </c>
      <c r="V7" s="10" t="s">
        <v>9</v>
      </c>
      <c r="W7" s="11" t="s">
        <v>7</v>
      </c>
      <c r="X7" s="11" t="s">
        <v>8</v>
      </c>
      <c r="Y7" s="11" t="s">
        <v>9</v>
      </c>
      <c r="Z7" s="9" t="s">
        <v>7</v>
      </c>
      <c r="AA7" s="9" t="s">
        <v>8</v>
      </c>
      <c r="AB7" s="12" t="s">
        <v>9</v>
      </c>
    </row>
    <row r="8" spans="2:33">
      <c r="B8" s="40"/>
      <c r="C8" s="13"/>
      <c r="D8" s="13"/>
      <c r="E8" s="13" t="s">
        <v>10</v>
      </c>
      <c r="F8" s="13"/>
      <c r="G8" s="13"/>
      <c r="H8" s="13" t="s">
        <v>10</v>
      </c>
      <c r="I8" s="13"/>
      <c r="J8" s="13"/>
      <c r="K8" s="13" t="s">
        <v>10</v>
      </c>
      <c r="M8" s="13"/>
      <c r="N8" s="13"/>
      <c r="O8" s="13" t="s">
        <v>10</v>
      </c>
      <c r="P8" s="13"/>
      <c r="Q8" s="13"/>
      <c r="R8" s="13" t="s">
        <v>10</v>
      </c>
      <c r="T8" s="13"/>
      <c r="U8" s="13"/>
      <c r="V8" s="13" t="s">
        <v>10</v>
      </c>
      <c r="W8" s="13"/>
      <c r="X8" s="13"/>
      <c r="Y8" s="13" t="s">
        <v>10</v>
      </c>
      <c r="Z8" s="13"/>
      <c r="AA8" s="13"/>
      <c r="AB8" s="13" t="s">
        <v>10</v>
      </c>
    </row>
    <row r="9" spans="2:33" ht="15.6">
      <c r="B9" s="14" t="s">
        <v>11</v>
      </c>
      <c r="C9" s="15"/>
      <c r="D9" s="15"/>
      <c r="E9" s="15"/>
      <c r="F9" s="15"/>
      <c r="G9" s="15"/>
      <c r="H9" s="15"/>
      <c r="I9" s="15"/>
      <c r="J9" s="15"/>
      <c r="K9" s="15"/>
      <c r="M9" s="15"/>
      <c r="N9" s="15"/>
      <c r="O9" s="15"/>
      <c r="P9" s="15"/>
      <c r="Q9" s="15"/>
      <c r="R9" s="15"/>
      <c r="T9" s="15"/>
      <c r="U9" s="15"/>
      <c r="V9" s="15"/>
      <c r="W9" s="15"/>
      <c r="X9" s="15"/>
      <c r="Y9" s="15"/>
      <c r="Z9" s="15"/>
      <c r="AA9" s="15"/>
      <c r="AB9" s="15"/>
    </row>
    <row r="10" spans="2:33" ht="15.6">
      <c r="B10" s="16" t="s">
        <v>12</v>
      </c>
      <c r="C10" s="17">
        <v>11692</v>
      </c>
      <c r="D10" s="17">
        <v>18004</v>
      </c>
      <c r="E10" s="17">
        <v>29696</v>
      </c>
      <c r="F10" s="17">
        <v>121676.17456896552</v>
      </c>
      <c r="G10" s="17">
        <v>187363.82543103449</v>
      </c>
      <c r="H10" s="17">
        <v>309040</v>
      </c>
      <c r="I10" s="17">
        <v>688077392.96409059</v>
      </c>
      <c r="J10" s="17">
        <v>1059540316.7059089</v>
      </c>
      <c r="K10" s="17">
        <v>1747617709.6699996</v>
      </c>
      <c r="M10" s="17">
        <v>903</v>
      </c>
      <c r="N10" s="17">
        <v>1332</v>
      </c>
      <c r="O10" s="17">
        <v>2235</v>
      </c>
      <c r="P10" s="17">
        <v>171202155.37449667</v>
      </c>
      <c r="Q10" s="17">
        <v>252537398.62550336</v>
      </c>
      <c r="R10" s="17">
        <v>423739554</v>
      </c>
      <c r="T10" s="17">
        <v>330</v>
      </c>
      <c r="U10" s="17">
        <v>610</v>
      </c>
      <c r="V10" s="17">
        <v>940</v>
      </c>
      <c r="W10" s="17">
        <v>4612.9787234042551</v>
      </c>
      <c r="X10" s="17">
        <v>8527.021276595744</v>
      </c>
      <c r="Y10" s="17">
        <v>13140</v>
      </c>
      <c r="Z10" s="17">
        <v>20714247.081702132</v>
      </c>
      <c r="AA10" s="17">
        <v>38289971.87829788</v>
      </c>
      <c r="AB10" s="17">
        <v>59004218.960000008</v>
      </c>
      <c r="AE10" s="18">
        <f>E10+V10-'[1]связь с ИТОГ ДЕНЬГИ 2024'!C6</f>
        <v>0</v>
      </c>
      <c r="AF10" s="18">
        <f>Y10+H10-'[1]связь с ИТОГ ДЕНЬГИ 2024'!D6</f>
        <v>0</v>
      </c>
      <c r="AG10" s="18">
        <f>K10+AB10-'[1]связь с ИТОГ ДЕНЬГИ 2024'!E6</f>
        <v>0</v>
      </c>
    </row>
    <row r="11" spans="2:33" ht="15.6">
      <c r="B11" s="16" t="s">
        <v>111</v>
      </c>
      <c r="C11" s="17">
        <v>8177</v>
      </c>
      <c r="D11" s="17">
        <v>14413</v>
      </c>
      <c r="E11" s="17">
        <v>22590</v>
      </c>
      <c r="F11" s="17">
        <v>70347.176228419659</v>
      </c>
      <c r="G11" s="17">
        <v>123995.82377158036</v>
      </c>
      <c r="H11" s="17">
        <v>194343</v>
      </c>
      <c r="I11" s="17">
        <v>276973550.96781152</v>
      </c>
      <c r="J11" s="17">
        <v>488201026.06078851</v>
      </c>
      <c r="K11" s="17">
        <v>765174577.02859998</v>
      </c>
      <c r="M11" s="17">
        <v>54</v>
      </c>
      <c r="N11" s="17">
        <v>93</v>
      </c>
      <c r="O11" s="17">
        <v>147</v>
      </c>
      <c r="P11" s="17">
        <v>13586786.081632653</v>
      </c>
      <c r="Q11" s="17">
        <v>23399464.918367345</v>
      </c>
      <c r="R11" s="17">
        <v>36986251</v>
      </c>
      <c r="T11" s="17">
        <v>261</v>
      </c>
      <c r="U11" s="17">
        <v>459</v>
      </c>
      <c r="V11" s="17">
        <v>720</v>
      </c>
      <c r="W11" s="17">
        <v>3730.85</v>
      </c>
      <c r="X11" s="17">
        <v>6561.15</v>
      </c>
      <c r="Y11" s="17">
        <v>10292</v>
      </c>
      <c r="Z11" s="17">
        <v>14682254.343007497</v>
      </c>
      <c r="AA11" s="17">
        <v>25820516.258392498</v>
      </c>
      <c r="AB11" s="17">
        <v>40502770.601399995</v>
      </c>
      <c r="AE11" s="18">
        <f>E11+V11-'[1]связь с ИТОГ ДЕНЬГИ 2024'!C7</f>
        <v>0</v>
      </c>
      <c r="AF11" s="18">
        <f>Y11+H11-'[1]связь с ИТОГ ДЕНЬГИ 2024'!D7</f>
        <v>0</v>
      </c>
      <c r="AG11" s="18">
        <f>K11+AB11-'[1]связь с ИТОГ ДЕНЬГИ 2024'!E7</f>
        <v>0</v>
      </c>
    </row>
    <row r="12" spans="2:33" ht="15.6">
      <c r="B12" s="16" t="s">
        <v>14</v>
      </c>
      <c r="C12" s="17">
        <v>2597</v>
      </c>
      <c r="D12" s="17">
        <v>3833</v>
      </c>
      <c r="E12" s="17">
        <v>6430</v>
      </c>
      <c r="F12" s="17">
        <v>23323.321772939347</v>
      </c>
      <c r="G12" s="17">
        <v>34423.678227060649</v>
      </c>
      <c r="H12" s="17">
        <v>57747</v>
      </c>
      <c r="I12" s="17">
        <v>259883859.56666702</v>
      </c>
      <c r="J12" s="17">
        <v>383571364.54333258</v>
      </c>
      <c r="K12" s="17">
        <v>643455224.10999966</v>
      </c>
      <c r="M12" s="17">
        <v>89</v>
      </c>
      <c r="N12" s="17">
        <v>131</v>
      </c>
      <c r="O12" s="17">
        <v>220</v>
      </c>
      <c r="P12" s="17">
        <v>20829293</v>
      </c>
      <c r="Q12" s="17">
        <v>30658847</v>
      </c>
      <c r="R12" s="17">
        <v>51488140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E12" s="18">
        <f>E12+V12-'[1]связь с ИТОГ ДЕНЬГИ 2024'!C8</f>
        <v>0</v>
      </c>
      <c r="AF12" s="18">
        <f>Y12+H12-'[1]связь с ИТОГ ДЕНЬГИ 2024'!D8</f>
        <v>0</v>
      </c>
      <c r="AG12" s="18">
        <f>K12+AB12-'[1]связь с ИТОГ ДЕНЬГИ 2024'!E8</f>
        <v>0</v>
      </c>
    </row>
    <row r="13" spans="2:33" ht="15.6" hidden="1">
      <c r="B13" s="16" t="s">
        <v>15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E13" s="18">
        <f>E13+V13-'[1]связь с ИТОГ ДЕНЬГИ 2024'!C9</f>
        <v>0</v>
      </c>
      <c r="AF13" s="18">
        <f>Y13+H13-'[1]связь с ИТОГ ДЕНЬГИ 2024'!D9</f>
        <v>0</v>
      </c>
      <c r="AG13" s="18">
        <f>K13+AB13-'[1]связь с ИТОГ ДЕНЬГИ 2024'!E9</f>
        <v>0</v>
      </c>
    </row>
    <row r="14" spans="2:33" ht="15.6">
      <c r="B14" s="16" t="s">
        <v>16</v>
      </c>
      <c r="C14" s="17">
        <v>159</v>
      </c>
      <c r="D14" s="17">
        <v>251</v>
      </c>
      <c r="E14" s="17">
        <v>410</v>
      </c>
      <c r="F14" s="17">
        <v>2146.5</v>
      </c>
      <c r="G14" s="17">
        <v>3388.5</v>
      </c>
      <c r="H14" s="17">
        <v>5535</v>
      </c>
      <c r="I14" s="17">
        <v>7069033.8035121951</v>
      </c>
      <c r="J14" s="17">
        <v>11159292.356487805</v>
      </c>
      <c r="K14" s="17">
        <v>18228326.16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E14" s="18">
        <f>E14+V14-'[1]связь с ИТОГ ДЕНЬГИ 2024'!C10</f>
        <v>0</v>
      </c>
      <c r="AF14" s="18">
        <f>Y14+H14-'[1]связь с ИТОГ ДЕНЬГИ 2024'!D10</f>
        <v>0</v>
      </c>
      <c r="AG14" s="18">
        <f>K14+AB14-'[1]связь с ИТОГ ДЕНЬГИ 2024'!E10</f>
        <v>0</v>
      </c>
    </row>
    <row r="15" spans="2:33" ht="15.6" hidden="1">
      <c r="B15" s="16" t="s">
        <v>17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E15" s="18">
        <f>E15+V15-'[1]связь с ИТОГ ДЕНЬГИ 2024'!C11</f>
        <v>0</v>
      </c>
      <c r="AF15" s="18">
        <f>Y15+H15-'[1]связь с ИТОГ ДЕНЬГИ 2024'!D11</f>
        <v>0</v>
      </c>
      <c r="AG15" s="18">
        <f>K15+AB15-'[1]связь с ИТОГ ДЕНЬГИ 2024'!E11</f>
        <v>0</v>
      </c>
    </row>
    <row r="16" spans="2:33" ht="15.6" hidden="1">
      <c r="B16" s="16" t="s">
        <v>18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E16" s="18">
        <f>E16+V16-'[1]связь с ИТОГ ДЕНЬГИ 2024'!C12</f>
        <v>0</v>
      </c>
      <c r="AF16" s="18">
        <f>Y16+H16-'[1]связь с ИТОГ ДЕНЬГИ 2024'!D12</f>
        <v>0</v>
      </c>
      <c r="AG16" s="18">
        <f>K16+AB16-'[1]связь с ИТОГ ДЕНЬГИ 2024'!E12</f>
        <v>0</v>
      </c>
    </row>
    <row r="17" spans="2:33" ht="15.6" hidden="1">
      <c r="B17" s="16" t="s">
        <v>19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E17" s="18">
        <f>E17+V17-'[1]связь с ИТОГ ДЕНЬГИ 2024'!C13</f>
        <v>0</v>
      </c>
      <c r="AF17" s="18">
        <f>Y17+H17-'[1]связь с ИТОГ ДЕНЬГИ 2024'!D13</f>
        <v>0</v>
      </c>
      <c r="AG17" s="18">
        <f>K17+AB17-'[1]связь с ИТОГ ДЕНЬГИ 2024'!E13</f>
        <v>0</v>
      </c>
    </row>
    <row r="18" spans="2:33" ht="31.2" hidden="1">
      <c r="B18" s="16" t="s">
        <v>20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E18" s="18">
        <f>E18+V18-'[1]связь с ИТОГ ДЕНЬГИ 2024'!C14</f>
        <v>0</v>
      </c>
      <c r="AF18" s="18">
        <f>Y18+H18-'[1]связь с ИТОГ ДЕНЬГИ 2024'!D14</f>
        <v>0</v>
      </c>
      <c r="AG18" s="18">
        <f>K18+AB18-'[1]связь с ИТОГ ДЕНЬГИ 2024'!E14</f>
        <v>0</v>
      </c>
    </row>
    <row r="19" spans="2:33" ht="15.6" hidden="1">
      <c r="B19" s="16"/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E19" s="18">
        <f>E19+V19-'[1]связь с ИТОГ ДЕНЬГИ 2024'!C15</f>
        <v>0</v>
      </c>
      <c r="AF19" s="18">
        <f>Y19+H19-'[1]связь с ИТОГ ДЕНЬГИ 2024'!D15</f>
        <v>0</v>
      </c>
      <c r="AG19" s="18">
        <f>K19+AB19-'[1]связь с ИТОГ ДЕНЬГИ 2024'!E15</f>
        <v>0</v>
      </c>
    </row>
    <row r="20" spans="2:33" ht="15.6" hidden="1">
      <c r="B20" s="16"/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E20" s="18">
        <f>E20+V20-'[1]связь с ИТОГ ДЕНЬГИ 2024'!C16</f>
        <v>0</v>
      </c>
      <c r="AF20" s="18">
        <f>Y20+H20-'[1]связь с ИТОГ ДЕНЬГИ 2024'!D16</f>
        <v>0</v>
      </c>
      <c r="AG20" s="18">
        <f>K20+AB20-'[1]связь с ИТОГ ДЕНЬГИ 2024'!E16</f>
        <v>0</v>
      </c>
    </row>
    <row r="21" spans="2:33">
      <c r="B21" s="19" t="s">
        <v>21</v>
      </c>
      <c r="C21" s="17">
        <v>22625</v>
      </c>
      <c r="D21" s="17">
        <v>36501</v>
      </c>
      <c r="E21" s="17">
        <v>59126</v>
      </c>
      <c r="F21" s="17">
        <v>217493.17257032453</v>
      </c>
      <c r="G21" s="17">
        <v>349171.8274296755</v>
      </c>
      <c r="H21" s="17">
        <v>566665</v>
      </c>
      <c r="I21" s="17">
        <v>1232003837.3020813</v>
      </c>
      <c r="J21" s="17">
        <v>1942471999.6665177</v>
      </c>
      <c r="K21" s="17">
        <v>3174475836.9685993</v>
      </c>
      <c r="L21" s="17">
        <v>0</v>
      </c>
      <c r="M21" s="17">
        <v>1046</v>
      </c>
      <c r="N21" s="17">
        <v>1556</v>
      </c>
      <c r="O21" s="17">
        <v>2602</v>
      </c>
      <c r="P21" s="17">
        <v>205618234.45612931</v>
      </c>
      <c r="Q21" s="17">
        <v>306595710.54387069</v>
      </c>
      <c r="R21" s="17">
        <v>512213945</v>
      </c>
      <c r="T21" s="17">
        <v>591</v>
      </c>
      <c r="U21" s="17">
        <v>1069</v>
      </c>
      <c r="V21" s="17">
        <v>1660</v>
      </c>
      <c r="W21" s="17">
        <v>8343.8287234042546</v>
      </c>
      <c r="X21" s="17">
        <v>15088.171276595744</v>
      </c>
      <c r="Y21" s="17">
        <v>23432</v>
      </c>
      <c r="Z21" s="17">
        <v>35396501.424709633</v>
      </c>
      <c r="AA21" s="17">
        <v>64110488.136690378</v>
      </c>
      <c r="AB21" s="17">
        <v>99506989.561399996</v>
      </c>
      <c r="AE21" s="18">
        <f>E21+V21-'[1]связь с ИТОГ ДЕНЬГИ 2024'!C17</f>
        <v>0</v>
      </c>
      <c r="AF21" s="18">
        <f>Y21+H21-'[1]связь с ИТОГ ДЕНЬГИ 2024'!D17</f>
        <v>0</v>
      </c>
      <c r="AG21" s="18">
        <f>K21+AB21-'[1]связь с ИТОГ ДЕНЬГИ 2024'!E17</f>
        <v>0</v>
      </c>
    </row>
    <row r="22" spans="2:33" ht="15.6">
      <c r="B22" s="14" t="s">
        <v>22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T22" s="17"/>
      <c r="U22" s="17"/>
      <c r="V22" s="17"/>
      <c r="W22" s="17"/>
      <c r="X22" s="17"/>
      <c r="Y22" s="17"/>
      <c r="Z22" s="17"/>
      <c r="AA22" s="17"/>
      <c r="AB22" s="17"/>
      <c r="AE22" s="18">
        <f>E22+V22-'[1]связь с ИТОГ ДЕНЬГИ 2024'!C18</f>
        <v>0</v>
      </c>
      <c r="AF22" s="18">
        <f>Y22+H22-'[1]связь с ИТОГ ДЕНЬГИ 2024'!D18</f>
        <v>0</v>
      </c>
      <c r="AG22" s="18">
        <f>K22+AB22-'[1]связь с ИТОГ ДЕНЬГИ 2024'!E18</f>
        <v>0</v>
      </c>
    </row>
    <row r="23" spans="2:33" ht="15.6">
      <c r="B23" s="16" t="s">
        <v>23</v>
      </c>
      <c r="C23" s="17">
        <v>8589</v>
      </c>
      <c r="D23" s="17">
        <v>10736</v>
      </c>
      <c r="E23" s="17">
        <v>19325</v>
      </c>
      <c r="F23" s="17">
        <v>84694.428978007767</v>
      </c>
      <c r="G23" s="17">
        <v>105865.57102199225</v>
      </c>
      <c r="H23" s="17">
        <v>190560</v>
      </c>
      <c r="I23" s="17">
        <v>280645170.68143612</v>
      </c>
      <c r="J23" s="17">
        <v>350798294.61356366</v>
      </c>
      <c r="K23" s="17">
        <v>631443465.29499984</v>
      </c>
      <c r="M23" s="17">
        <v>14</v>
      </c>
      <c r="N23" s="17">
        <v>16</v>
      </c>
      <c r="O23" s="17">
        <v>30</v>
      </c>
      <c r="P23" s="17">
        <v>2740360</v>
      </c>
      <c r="Q23" s="17">
        <v>3131840</v>
      </c>
      <c r="R23" s="17">
        <v>5872200</v>
      </c>
      <c r="T23" s="17">
        <v>111</v>
      </c>
      <c r="U23" s="17">
        <v>134</v>
      </c>
      <c r="V23" s="17">
        <v>245</v>
      </c>
      <c r="W23" s="17">
        <v>1582.9959183673468</v>
      </c>
      <c r="X23" s="17">
        <v>1911.004081632653</v>
      </c>
      <c r="Y23" s="17">
        <v>3494</v>
      </c>
      <c r="Z23" s="17">
        <v>8583771.2712857127</v>
      </c>
      <c r="AA23" s="17">
        <v>10362390.543714285</v>
      </c>
      <c r="AB23" s="17">
        <v>18946161.814999998</v>
      </c>
      <c r="AE23" s="18">
        <f>E23+V23-'[1]связь с ИТОГ ДЕНЬГИ 2024'!C19</f>
        <v>0</v>
      </c>
      <c r="AF23" s="18">
        <f>Y23+H23-'[1]связь с ИТОГ ДЕНЬГИ 2024'!D19</f>
        <v>0</v>
      </c>
      <c r="AG23" s="18">
        <f>K23+AB23-'[1]связь с ИТОГ ДЕНЬГИ 2024'!E19</f>
        <v>0</v>
      </c>
    </row>
    <row r="24" spans="2:33" ht="15.6" customHeight="1">
      <c r="B24" s="16" t="s">
        <v>24</v>
      </c>
      <c r="C24" s="17">
        <v>5141</v>
      </c>
      <c r="D24" s="17">
        <v>6469</v>
      </c>
      <c r="E24" s="17">
        <v>11610</v>
      </c>
      <c r="F24" s="17">
        <v>44575.702497846687</v>
      </c>
      <c r="G24" s="17">
        <v>56090.29750215332</v>
      </c>
      <c r="H24" s="17">
        <v>100666</v>
      </c>
      <c r="I24" s="17">
        <v>186608535.620323</v>
      </c>
      <c r="J24" s="17">
        <v>234812413.32967699</v>
      </c>
      <c r="K24" s="17">
        <v>421420948.94999999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E24" s="18">
        <f>E24+V24-'[1]связь с ИТОГ ДЕНЬГИ 2024'!C20</f>
        <v>0</v>
      </c>
      <c r="AF24" s="18">
        <f>Y24+H24-'[1]связь с ИТОГ ДЕНЬГИ 2024'!D20</f>
        <v>0</v>
      </c>
      <c r="AG24" s="18">
        <f>K24+AB24-'[1]связь с ИТОГ ДЕНЬГИ 2024'!E20</f>
        <v>0</v>
      </c>
    </row>
    <row r="25" spans="2:33" ht="15.6" hidden="1">
      <c r="B25" s="20" t="s">
        <v>25</v>
      </c>
      <c r="C25" s="17"/>
      <c r="D25" s="17"/>
      <c r="E25" s="17"/>
      <c r="F25" s="17"/>
      <c r="G25" s="17"/>
      <c r="H25" s="17"/>
      <c r="I25" s="17"/>
      <c r="J25" s="17"/>
      <c r="K25" s="17"/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E25" s="18">
        <f>E25+V25-'[1]связь с ИТОГ ДЕНЬГИ 2024'!C21</f>
        <v>0</v>
      </c>
      <c r="AF25" s="18">
        <f>Y25+H25-'[1]связь с ИТОГ ДЕНЬГИ 2024'!D21</f>
        <v>0</v>
      </c>
      <c r="AG25" s="18">
        <f>K25+AB25-'[1]связь с ИТОГ ДЕНЬГИ 2024'!E21</f>
        <v>0</v>
      </c>
    </row>
    <row r="26" spans="2:33" ht="15.6" hidden="1">
      <c r="B26" s="16" t="s">
        <v>26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E26" s="18">
        <f>E26+V26-'[1]связь с ИТОГ ДЕНЬГИ 2024'!C22</f>
        <v>0</v>
      </c>
      <c r="AF26" s="18">
        <f>Y26+H26-'[1]связь с ИТОГ ДЕНЬГИ 2024'!D22</f>
        <v>0</v>
      </c>
      <c r="AG26" s="18">
        <f>K26+AB26-'[1]связь с ИТОГ ДЕНЬГИ 2024'!E22</f>
        <v>0</v>
      </c>
    </row>
    <row r="27" spans="2:33" ht="15.6" hidden="1">
      <c r="B27" s="16" t="s">
        <v>27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E27" s="18">
        <f>E27+V27-'[1]связь с ИТОГ ДЕНЬГИ 2024'!C23</f>
        <v>0</v>
      </c>
      <c r="AF27" s="18">
        <f>Y27+H27-'[1]связь с ИТОГ ДЕНЬГИ 2024'!D23</f>
        <v>0</v>
      </c>
      <c r="AG27" s="18">
        <f>K27+AB27-'[1]связь с ИТОГ ДЕНЬГИ 2024'!E23</f>
        <v>0</v>
      </c>
    </row>
    <row r="28" spans="2:33" ht="15.6" hidden="1">
      <c r="B28" s="16" t="s">
        <v>28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E28" s="18">
        <f>E28+V28-'[1]связь с ИТОГ ДЕНЬГИ 2024'!C24</f>
        <v>0</v>
      </c>
      <c r="AF28" s="18">
        <f>Y28+H28-'[1]связь с ИТОГ ДЕНЬГИ 2024'!D24</f>
        <v>0</v>
      </c>
      <c r="AG28" s="18">
        <f>K28+AB28-'[1]связь с ИТОГ ДЕНЬГИ 2024'!E24</f>
        <v>0</v>
      </c>
    </row>
    <row r="29" spans="2:33" ht="15.6" hidden="1">
      <c r="B29" s="16" t="s">
        <v>29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E29" s="18">
        <f>E29+V29-'[1]связь с ИТОГ ДЕНЬГИ 2024'!C25</f>
        <v>0</v>
      </c>
      <c r="AF29" s="18">
        <f>Y29+H29-'[1]связь с ИТОГ ДЕНЬГИ 2024'!D25</f>
        <v>0</v>
      </c>
      <c r="AG29" s="18">
        <f>K29+AB29-'[1]связь с ИТОГ ДЕНЬГИ 2024'!E25</f>
        <v>0</v>
      </c>
    </row>
    <row r="30" spans="2:33" ht="15.6" hidden="1">
      <c r="B30" s="16" t="s">
        <v>30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E30" s="18">
        <f>E30+V30-'[1]связь с ИТОГ ДЕНЬГИ 2024'!C26</f>
        <v>0</v>
      </c>
      <c r="AF30" s="18">
        <f>Y30+H30-'[1]связь с ИТОГ ДЕНЬГИ 2024'!D26</f>
        <v>0</v>
      </c>
      <c r="AG30" s="18">
        <f>K30+AB30-'[1]связь с ИТОГ ДЕНЬГИ 2024'!E26</f>
        <v>0</v>
      </c>
    </row>
    <row r="31" spans="2:33" ht="15.6" hidden="1">
      <c r="B31" s="16" t="s">
        <v>31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E31" s="18">
        <f>E31+V31-'[1]связь с ИТОГ ДЕНЬГИ 2024'!C27</f>
        <v>0</v>
      </c>
      <c r="AF31" s="18">
        <f>Y31+H31-'[1]связь с ИТОГ ДЕНЬГИ 2024'!D27</f>
        <v>0</v>
      </c>
      <c r="AG31" s="18">
        <f>K31+AB31-'[1]связь с ИТОГ ДЕНЬГИ 2024'!E27</f>
        <v>0</v>
      </c>
    </row>
    <row r="32" spans="2:33" ht="31.2" hidden="1">
      <c r="B32" s="16" t="s">
        <v>32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E32" s="18">
        <f>E32+V32-'[1]связь с ИТОГ ДЕНЬГИ 2024'!C28</f>
        <v>0</v>
      </c>
      <c r="AF32" s="18">
        <f>Y32+H32-'[1]связь с ИТОГ ДЕНЬГИ 2024'!D28</f>
        <v>0</v>
      </c>
      <c r="AG32" s="18">
        <f>K32+AB32-'[1]связь с ИТОГ ДЕНЬГИ 2024'!E28</f>
        <v>0</v>
      </c>
    </row>
    <row r="33" spans="2:33" ht="15.6" hidden="1">
      <c r="B33" s="16" t="s">
        <v>33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E33" s="18">
        <f>E33+V33-'[1]связь с ИТОГ ДЕНЬГИ 2024'!C29</f>
        <v>0</v>
      </c>
      <c r="AF33" s="18">
        <f>Y33+H33-'[1]связь с ИТОГ ДЕНЬГИ 2024'!D29</f>
        <v>0</v>
      </c>
      <c r="AG33" s="18">
        <f>K33+AB33-'[1]связь с ИТОГ ДЕНЬГИ 2024'!E29</f>
        <v>0</v>
      </c>
    </row>
    <row r="34" spans="2:33" ht="15.6" hidden="1">
      <c r="B34" s="16" t="s">
        <v>34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E34" s="18">
        <f>E34+V34-'[1]связь с ИТОГ ДЕНЬГИ 2024'!C30</f>
        <v>0</v>
      </c>
      <c r="AF34" s="18">
        <f>Y34+H34-'[1]связь с ИТОГ ДЕНЬГИ 2024'!D30</f>
        <v>0</v>
      </c>
      <c r="AG34" s="18">
        <f>K34+AB34-'[1]связь с ИТОГ ДЕНЬГИ 2024'!E30</f>
        <v>0</v>
      </c>
    </row>
    <row r="35" spans="2:33" ht="15.6" hidden="1">
      <c r="B35" s="16" t="s">
        <v>35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T35" s="17">
        <v>626</v>
      </c>
      <c r="U35" s="17">
        <v>1049</v>
      </c>
      <c r="V35" s="17">
        <v>1675</v>
      </c>
      <c r="W35" s="17">
        <v>7407.3552238805969</v>
      </c>
      <c r="X35" s="17">
        <v>12412.644776119401</v>
      </c>
      <c r="Y35" s="17">
        <v>19820</v>
      </c>
      <c r="Z35" s="17">
        <v>18694672.461191639</v>
      </c>
      <c r="AA35" s="17">
        <v>31327015.034808356</v>
      </c>
      <c r="AB35" s="17">
        <v>50021687.495999992</v>
      </c>
      <c r="AE35" s="18">
        <f>E35+V35-'[1]связь с ИТОГ ДЕНЬГИ 2024'!C31</f>
        <v>0</v>
      </c>
      <c r="AF35" s="18">
        <f>Y35+H35-'[1]связь с ИТОГ ДЕНЬГИ 2024'!D31</f>
        <v>-3540</v>
      </c>
      <c r="AG35" s="18">
        <f>K35+AB35-'[1]связь с ИТОГ ДЕНЬГИ 2024'!E31</f>
        <v>-4.0000081062316895E-3</v>
      </c>
    </row>
    <row r="36" spans="2:33" ht="15.6" hidden="1">
      <c r="B36" s="16" t="s">
        <v>36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T36" s="17">
        <v>64</v>
      </c>
      <c r="U36" s="17">
        <v>116</v>
      </c>
      <c r="V36" s="17">
        <v>180</v>
      </c>
      <c r="W36" s="17">
        <v>640</v>
      </c>
      <c r="X36" s="17">
        <v>1160</v>
      </c>
      <c r="Y36" s="17">
        <v>1800</v>
      </c>
      <c r="Z36" s="17">
        <v>1268912.6385777774</v>
      </c>
      <c r="AA36" s="17">
        <v>2299904.1574222217</v>
      </c>
      <c r="AB36" s="17">
        <v>3568816.7959999992</v>
      </c>
      <c r="AE36" s="18">
        <f>E36+V36-'[1]связь с ИТОГ ДЕНЬГИ 2024'!C32</f>
        <v>0</v>
      </c>
      <c r="AF36" s="18">
        <f>Y36+H36-'[1]связь с ИТОГ ДЕНЬГИ 2024'!D32</f>
        <v>0</v>
      </c>
      <c r="AG36" s="18">
        <f>K36+AB36-'[1]связь с ИТОГ ДЕНЬГИ 2024'!E32</f>
        <v>-4.0000006556510925E-3</v>
      </c>
    </row>
    <row r="37" spans="2:33" hidden="1">
      <c r="B37" s="21"/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E37" s="18">
        <f>E37+V37-'[1]связь с ИТОГ ДЕНЬГИ 2024'!C33</f>
        <v>0</v>
      </c>
      <c r="AF37" s="18">
        <f>Y37+H37-'[1]связь с ИТОГ ДЕНЬГИ 2024'!D33</f>
        <v>0</v>
      </c>
      <c r="AG37" s="18">
        <f>K37+AB37-'[1]связь с ИТОГ ДЕНЬГИ 2024'!E33</f>
        <v>0</v>
      </c>
    </row>
    <row r="38" spans="2:33" hidden="1">
      <c r="B38" s="21"/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E38" s="18">
        <f>E38+V38-'[1]связь с ИТОГ ДЕНЬГИ 2024'!C34</f>
        <v>0</v>
      </c>
      <c r="AF38" s="18">
        <f>Y38+H38-'[1]связь с ИТОГ ДЕНЬГИ 2024'!D34</f>
        <v>0</v>
      </c>
      <c r="AG38" s="18">
        <f>K38+AB38-'[1]связь с ИТОГ ДЕНЬГИ 2024'!E34</f>
        <v>0</v>
      </c>
    </row>
    <row r="39" spans="2:33" hidden="1">
      <c r="B39" s="21"/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E39" s="18">
        <f>E39+V39-'[1]связь с ИТОГ ДЕНЬГИ 2024'!C35</f>
        <v>0</v>
      </c>
      <c r="AF39" s="18">
        <f>Y39+H39-'[1]связь с ИТОГ ДЕНЬГИ 2024'!D35</f>
        <v>0</v>
      </c>
      <c r="AG39" s="18">
        <f>K39+AB39-'[1]связь с ИТОГ ДЕНЬГИ 2024'!E35</f>
        <v>0</v>
      </c>
    </row>
    <row r="40" spans="2:33">
      <c r="B40" s="19" t="s">
        <v>37</v>
      </c>
      <c r="C40" s="17">
        <v>13730</v>
      </c>
      <c r="D40" s="17">
        <v>17205</v>
      </c>
      <c r="E40" s="17">
        <v>30935</v>
      </c>
      <c r="F40" s="17">
        <v>129270.13147585446</v>
      </c>
      <c r="G40" s="17">
        <v>161955.86852414557</v>
      </c>
      <c r="H40" s="17">
        <v>291226</v>
      </c>
      <c r="I40" s="17">
        <v>467253706.30175912</v>
      </c>
      <c r="J40" s="17">
        <v>585610707.94324064</v>
      </c>
      <c r="K40" s="17">
        <v>1052864414.2449999</v>
      </c>
      <c r="L40" s="17">
        <v>0</v>
      </c>
      <c r="M40" s="17">
        <v>14</v>
      </c>
      <c r="N40" s="17">
        <v>16</v>
      </c>
      <c r="O40" s="17">
        <v>30</v>
      </c>
      <c r="P40" s="17">
        <v>2740360</v>
      </c>
      <c r="Q40" s="17">
        <v>3131840</v>
      </c>
      <c r="R40" s="17">
        <v>5872200</v>
      </c>
      <c r="T40" s="17">
        <v>801</v>
      </c>
      <c r="U40" s="17">
        <v>1299</v>
      </c>
      <c r="V40" s="17">
        <v>2100</v>
      </c>
      <c r="W40" s="17">
        <v>9630.3511422479442</v>
      </c>
      <c r="X40" s="17">
        <v>15483.648857752054</v>
      </c>
      <c r="Y40" s="17">
        <v>25114</v>
      </c>
      <c r="Z40" s="17">
        <v>28547356.37105513</v>
      </c>
      <c r="AA40" s="17">
        <v>43989309.73594486</v>
      </c>
      <c r="AB40" s="17">
        <v>72536666.106999993</v>
      </c>
      <c r="AE40" s="18">
        <f>E40+V40-'[1]связь с ИТОГ ДЕНЬГИ 2024'!C36</f>
        <v>0</v>
      </c>
      <c r="AF40" s="18">
        <f>Y40+H40-'[1]связь с ИТОГ ДЕНЬГИ 2024'!D36</f>
        <v>-3540</v>
      </c>
      <c r="AG40" s="18">
        <f>K40+AB40-'[1]связь с ИТОГ ДЕНЬГИ 2024'!E36</f>
        <v>-7.9998970031738281E-3</v>
      </c>
    </row>
    <row r="41" spans="2:33" ht="15.6">
      <c r="B41" s="14" t="s">
        <v>38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T41" s="17"/>
      <c r="U41" s="17"/>
      <c r="V41" s="17"/>
      <c r="W41" s="17"/>
      <c r="X41" s="17"/>
      <c r="Y41" s="17"/>
      <c r="Z41" s="17"/>
      <c r="AA41" s="17"/>
      <c r="AB41" s="17"/>
      <c r="AE41" s="18">
        <f>E41+V41-'[1]связь с ИТОГ ДЕНЬГИ 2024'!C37</f>
        <v>0</v>
      </c>
      <c r="AF41" s="18">
        <f>Y41+H41-'[1]связь с ИТОГ ДЕНЬГИ 2024'!D37</f>
        <v>0</v>
      </c>
      <c r="AG41" s="18">
        <f>K41+AB41-'[1]связь с ИТОГ ДЕНЬГИ 2024'!E37</f>
        <v>0</v>
      </c>
    </row>
    <row r="42" spans="2:33" ht="15.6">
      <c r="B42" s="14" t="s">
        <v>39</v>
      </c>
      <c r="C42" s="17">
        <v>223</v>
      </c>
      <c r="D42" s="17">
        <v>652</v>
      </c>
      <c r="E42" s="17">
        <v>875</v>
      </c>
      <c r="F42" s="17">
        <v>2061.2845714285713</v>
      </c>
      <c r="G42" s="17">
        <v>6026.7154285714287</v>
      </c>
      <c r="H42" s="17">
        <v>8088</v>
      </c>
      <c r="I42" s="17">
        <v>4315172.5404114285</v>
      </c>
      <c r="J42" s="17">
        <v>12616558.279588571</v>
      </c>
      <c r="K42" s="17">
        <v>16931730.82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E42" s="18">
        <f>E42+V42-'[1]связь с ИТОГ ДЕНЬГИ 2024'!C38</f>
        <v>0</v>
      </c>
      <c r="AF42" s="18">
        <f>Y42+H42-'[1]связь с ИТОГ ДЕНЬГИ 2024'!D38</f>
        <v>0</v>
      </c>
      <c r="AG42" s="18">
        <f>K42+AB42-'[1]связь с ИТОГ ДЕНЬГИ 2024'!E38</f>
        <v>0</v>
      </c>
    </row>
    <row r="43" spans="2:33" ht="15.6">
      <c r="B43" s="14" t="s">
        <v>40</v>
      </c>
      <c r="C43" s="17">
        <v>57</v>
      </c>
      <c r="D43" s="17">
        <v>643</v>
      </c>
      <c r="E43" s="17">
        <v>700</v>
      </c>
      <c r="F43" s="17">
        <v>568.37142857142862</v>
      </c>
      <c r="G43" s="17">
        <v>6411.6285714285714</v>
      </c>
      <c r="H43" s="17">
        <v>6980</v>
      </c>
      <c r="I43" s="17">
        <v>1196222.9369142856</v>
      </c>
      <c r="J43" s="17">
        <v>13494234.183085712</v>
      </c>
      <c r="K43" s="17">
        <v>14690457.119999997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E43" s="18">
        <f>E43+V43-'[1]связь с ИТОГ ДЕНЬГИ 2024'!C39</f>
        <v>0</v>
      </c>
      <c r="AF43" s="18">
        <f>Y43+H43-'[1]связь с ИТОГ ДЕНЬГИ 2024'!D39</f>
        <v>0</v>
      </c>
      <c r="AG43" s="18">
        <f>K43+AB43-'[1]связь с ИТОГ ДЕНЬГИ 2024'!E39</f>
        <v>0</v>
      </c>
    </row>
    <row r="44" spans="2:33" ht="15.6">
      <c r="B44" s="14" t="s">
        <v>41</v>
      </c>
      <c r="C44" s="17">
        <v>256</v>
      </c>
      <c r="D44" s="17">
        <v>184</v>
      </c>
      <c r="E44" s="17">
        <v>440</v>
      </c>
      <c r="F44" s="17">
        <v>2640.8727272727274</v>
      </c>
      <c r="G44" s="17">
        <v>1898.1272727272728</v>
      </c>
      <c r="H44" s="17">
        <v>4539</v>
      </c>
      <c r="I44" s="17">
        <v>5171756.2239999985</v>
      </c>
      <c r="J44" s="17">
        <v>3717199.7859999989</v>
      </c>
      <c r="K44" s="17">
        <v>8888956.0099999979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E44" s="18">
        <f>E44+V44-'[1]связь с ИТОГ ДЕНЬГИ 2024'!C40</f>
        <v>0</v>
      </c>
      <c r="AF44" s="18">
        <f>Y44+H44-'[1]связь с ИТОГ ДЕНЬГИ 2024'!D40</f>
        <v>0</v>
      </c>
      <c r="AG44" s="18">
        <f>K44+AB44-'[1]связь с ИТОГ ДЕНЬГИ 2024'!E40</f>
        <v>0</v>
      </c>
    </row>
    <row r="45" spans="2:33" ht="15.6">
      <c r="B45" s="14" t="s">
        <v>42</v>
      </c>
      <c r="C45" s="17">
        <v>287</v>
      </c>
      <c r="D45" s="17">
        <v>223</v>
      </c>
      <c r="E45" s="17">
        <v>510</v>
      </c>
      <c r="F45" s="17">
        <v>2920.0843137254901</v>
      </c>
      <c r="G45" s="17">
        <v>2268.9156862745099</v>
      </c>
      <c r="H45" s="17">
        <v>5189</v>
      </c>
      <c r="I45" s="17">
        <v>5868102.9677254921</v>
      </c>
      <c r="J45" s="17">
        <v>4559536.4522745106</v>
      </c>
      <c r="K45" s="17">
        <v>10427639.420000002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E45" s="18">
        <f>E45+V45-'[1]связь с ИТОГ ДЕНЬГИ 2024'!C41</f>
        <v>0</v>
      </c>
      <c r="AF45" s="18">
        <f>Y45+H45-'[1]связь с ИТОГ ДЕНЬГИ 2024'!D41</f>
        <v>0</v>
      </c>
      <c r="AG45" s="18">
        <f>K45+AB45-'[1]связь с ИТОГ ДЕНЬГИ 2024'!E41</f>
        <v>0</v>
      </c>
    </row>
    <row r="46" spans="2:33" ht="15.6">
      <c r="B46" s="14" t="s">
        <v>43</v>
      </c>
      <c r="C46" s="17">
        <v>15</v>
      </c>
      <c r="D46" s="17">
        <v>355</v>
      </c>
      <c r="E46" s="17">
        <v>370</v>
      </c>
      <c r="F46" s="17">
        <v>154.41891891891891</v>
      </c>
      <c r="G46" s="17">
        <v>3654.5810810810808</v>
      </c>
      <c r="H46" s="17">
        <v>3808.9999999999995</v>
      </c>
      <c r="I46" s="17">
        <v>306421.07270270272</v>
      </c>
      <c r="J46" s="17">
        <v>7251965.3872972978</v>
      </c>
      <c r="K46" s="17">
        <v>7558386.4600000009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E46" s="18">
        <f>E46+V46-'[1]связь с ИТОГ ДЕНЬГИ 2024'!C42</f>
        <v>0</v>
      </c>
      <c r="AF46" s="18">
        <f>Y46+H46-'[1]связь с ИТОГ ДЕНЬГИ 2024'!D42</f>
        <v>0</v>
      </c>
      <c r="AG46" s="18">
        <f>K46+AB46-'[1]связь с ИТОГ ДЕНЬГИ 2024'!E42</f>
        <v>0</v>
      </c>
    </row>
    <row r="47" spans="2:33" ht="15.6">
      <c r="B47" s="14" t="s">
        <v>44</v>
      </c>
      <c r="C47" s="17">
        <v>96</v>
      </c>
      <c r="D47" s="17">
        <v>914</v>
      </c>
      <c r="E47" s="17">
        <v>1010</v>
      </c>
      <c r="F47" s="17">
        <v>956.19801980198019</v>
      </c>
      <c r="G47" s="17">
        <v>9103.801980198019</v>
      </c>
      <c r="H47" s="17">
        <v>10060</v>
      </c>
      <c r="I47" s="17">
        <v>2008479.6565544552</v>
      </c>
      <c r="J47" s="17">
        <v>19122400.063445542</v>
      </c>
      <c r="K47" s="17">
        <v>21130879.719999999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E47" s="18">
        <f>E47+V47-'[1]связь с ИТОГ ДЕНЬГИ 2024'!C43</f>
        <v>0</v>
      </c>
      <c r="AF47" s="18">
        <f>Y47+H47-'[1]связь с ИТОГ ДЕНЬГИ 2024'!D43</f>
        <v>0</v>
      </c>
      <c r="AG47" s="18">
        <f>K47+AB47-'[1]связь с ИТОГ ДЕНЬГИ 2024'!E43</f>
        <v>0</v>
      </c>
    </row>
    <row r="48" spans="2:33" ht="15.6" hidden="1">
      <c r="B48" s="14" t="s">
        <v>45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E48" s="18">
        <f>E48+V48-'[1]связь с ИТОГ ДЕНЬГИ 2024'!C44</f>
        <v>0</v>
      </c>
      <c r="AF48" s="18">
        <f>Y48+H48-'[1]связь с ИТОГ ДЕНЬГИ 2024'!D44</f>
        <v>0</v>
      </c>
      <c r="AG48" s="18">
        <f>K48+AB48-'[1]связь с ИТОГ ДЕНЬГИ 2024'!E44</f>
        <v>0</v>
      </c>
    </row>
    <row r="49" spans="2:33" ht="15.6">
      <c r="B49" s="14" t="s">
        <v>46</v>
      </c>
      <c r="C49" s="17">
        <v>49</v>
      </c>
      <c r="D49" s="17">
        <v>811</v>
      </c>
      <c r="E49" s="17">
        <v>860</v>
      </c>
      <c r="F49" s="17">
        <v>437.92325581395346</v>
      </c>
      <c r="G49" s="17">
        <v>7248.0767441860462</v>
      </c>
      <c r="H49" s="17">
        <v>7686</v>
      </c>
      <c r="I49" s="17">
        <v>1028832.8045930231</v>
      </c>
      <c r="J49" s="17">
        <v>17028232.745406974</v>
      </c>
      <c r="K49" s="17">
        <v>18057065.549999997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E49" s="18">
        <f>E49+V49-'[1]связь с ИТОГ ДЕНЬГИ 2024'!C45</f>
        <v>0</v>
      </c>
      <c r="AF49" s="18">
        <f>Y49+H49-'[1]связь с ИТОГ ДЕНЬГИ 2024'!D45</f>
        <v>0</v>
      </c>
      <c r="AG49" s="18">
        <f>K49+AB49-'[1]связь с ИТОГ ДЕНЬГИ 2024'!E45</f>
        <v>0</v>
      </c>
    </row>
    <row r="50" spans="2:33" ht="15.6" hidden="1">
      <c r="B50" s="14" t="s">
        <v>47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E50" s="18">
        <f>E50+V50-'[1]связь с ИТОГ ДЕНЬГИ 2024'!C46</f>
        <v>0</v>
      </c>
      <c r="AF50" s="18">
        <f>Y50+H50-'[1]связь с ИТОГ ДЕНЬГИ 2024'!D46</f>
        <v>0</v>
      </c>
      <c r="AG50" s="18">
        <f>K50+AB50-'[1]связь с ИТОГ ДЕНЬГИ 2024'!E46</f>
        <v>0</v>
      </c>
    </row>
    <row r="51" spans="2:33" ht="15.6">
      <c r="B51" s="14" t="s">
        <v>48</v>
      </c>
      <c r="C51" s="17">
        <v>6</v>
      </c>
      <c r="D51" s="17">
        <v>224</v>
      </c>
      <c r="E51" s="17">
        <v>230</v>
      </c>
      <c r="F51" s="17">
        <v>63.078260869565213</v>
      </c>
      <c r="G51" s="17">
        <v>2354.9217391304346</v>
      </c>
      <c r="H51" s="17">
        <v>2418</v>
      </c>
      <c r="I51" s="17">
        <v>123032.95904347824</v>
      </c>
      <c r="J51" s="17">
        <v>4593230.4709565211</v>
      </c>
      <c r="K51" s="17">
        <v>4716263.43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E51" s="18">
        <f>E51+V51-'[1]связь с ИТОГ ДЕНЬГИ 2024'!C47</f>
        <v>0</v>
      </c>
      <c r="AF51" s="18">
        <f>Y51+H51-'[1]связь с ИТОГ ДЕНЬГИ 2024'!D47</f>
        <v>0</v>
      </c>
      <c r="AG51" s="18">
        <f>K51+AB51-'[1]связь с ИТОГ ДЕНЬГИ 2024'!E47</f>
        <v>0</v>
      </c>
    </row>
    <row r="52" spans="2:33" ht="15.6">
      <c r="B52" s="14" t="s">
        <v>49</v>
      </c>
      <c r="C52" s="17">
        <v>565</v>
      </c>
      <c r="D52" s="17">
        <v>475</v>
      </c>
      <c r="E52" s="17">
        <v>1040</v>
      </c>
      <c r="F52" s="17">
        <v>4865.5192307692314</v>
      </c>
      <c r="G52" s="17">
        <v>4090.4807692307695</v>
      </c>
      <c r="H52" s="17">
        <v>8956</v>
      </c>
      <c r="I52" s="17">
        <v>11048881.278894233</v>
      </c>
      <c r="J52" s="17">
        <v>9288882.4911057707</v>
      </c>
      <c r="K52" s="17">
        <v>20337763.770000003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E52" s="18">
        <f>E52+V52-'[1]связь с ИТОГ ДЕНЬГИ 2024'!C48</f>
        <v>0</v>
      </c>
      <c r="AF52" s="18">
        <f>Y52+H52-'[1]связь с ИТОГ ДЕНЬГИ 2024'!D48</f>
        <v>0</v>
      </c>
      <c r="AG52" s="18">
        <f>K52+AB52-'[1]связь с ИТОГ ДЕНЬГИ 2024'!E48</f>
        <v>0</v>
      </c>
    </row>
    <row r="53" spans="2:33" ht="15.6">
      <c r="B53" s="14" t="s">
        <v>50</v>
      </c>
      <c r="C53" s="17">
        <v>1889</v>
      </c>
      <c r="D53" s="17">
        <v>8301</v>
      </c>
      <c r="E53" s="17">
        <v>10190</v>
      </c>
      <c r="F53" s="17">
        <v>17637.031305201177</v>
      </c>
      <c r="G53" s="17">
        <v>77503.968694798823</v>
      </c>
      <c r="H53" s="17">
        <v>95141</v>
      </c>
      <c r="I53" s="17">
        <v>52540603.800092213</v>
      </c>
      <c r="J53" s="17">
        <v>230883828.55720776</v>
      </c>
      <c r="K53" s="17">
        <v>283424432.35729998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T53" s="17">
        <v>9</v>
      </c>
      <c r="U53" s="17">
        <v>40</v>
      </c>
      <c r="V53" s="17">
        <v>49</v>
      </c>
      <c r="W53" s="17">
        <v>126</v>
      </c>
      <c r="X53" s="17">
        <v>560</v>
      </c>
      <c r="Y53" s="17">
        <v>686</v>
      </c>
      <c r="Z53" s="17">
        <v>649597.34621020406</v>
      </c>
      <c r="AA53" s="17">
        <v>2887099.3164897962</v>
      </c>
      <c r="AB53" s="17">
        <v>3536696.6627000002</v>
      </c>
      <c r="AE53" s="18">
        <f>E53+V53-'[1]связь с ИТОГ ДЕНЬГИ 2024'!C49</f>
        <v>0</v>
      </c>
      <c r="AF53" s="18">
        <f>Y53+H53-'[1]связь с ИТОГ ДЕНЬГИ 2024'!D49</f>
        <v>0</v>
      </c>
      <c r="AG53" s="18">
        <f>K53+AB53-'[1]связь с ИТОГ ДЕНЬГИ 2024'!E49</f>
        <v>0</v>
      </c>
    </row>
    <row r="54" spans="2:33" ht="15.6">
      <c r="B54" s="14" t="s">
        <v>51</v>
      </c>
      <c r="C54" s="17">
        <v>115</v>
      </c>
      <c r="D54" s="17">
        <v>225</v>
      </c>
      <c r="E54" s="17">
        <v>340</v>
      </c>
      <c r="F54" s="17">
        <v>1186.8676470588234</v>
      </c>
      <c r="G54" s="17">
        <v>2322.1323529411766</v>
      </c>
      <c r="H54" s="17">
        <v>3509</v>
      </c>
      <c r="I54" s="17">
        <v>2385888.2133823531</v>
      </c>
      <c r="J54" s="17">
        <v>4668042.156617647</v>
      </c>
      <c r="K54" s="17">
        <v>7053930.3700000001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E54" s="18">
        <f>E54+V54-'[1]связь с ИТОГ ДЕНЬГИ 2024'!C50</f>
        <v>0</v>
      </c>
      <c r="AF54" s="18">
        <f>Y54+H54-'[1]связь с ИТОГ ДЕНЬГИ 2024'!D50</f>
        <v>0</v>
      </c>
      <c r="AG54" s="18">
        <f>K54+AB54-'[1]связь с ИТОГ ДЕНЬГИ 2024'!E50</f>
        <v>0</v>
      </c>
    </row>
    <row r="55" spans="2:33" ht="15.6">
      <c r="B55" s="14" t="s">
        <v>52</v>
      </c>
      <c r="C55" s="17">
        <v>688</v>
      </c>
      <c r="D55" s="17">
        <v>5833</v>
      </c>
      <c r="E55" s="17">
        <v>6521</v>
      </c>
      <c r="F55" s="17">
        <v>6495.8552369268509</v>
      </c>
      <c r="G55" s="17">
        <v>55073.144763073142</v>
      </c>
      <c r="H55" s="17">
        <v>61568.999999999993</v>
      </c>
      <c r="I55" s="17">
        <v>17447258.966082253</v>
      </c>
      <c r="J55" s="17">
        <v>147921310.39121771</v>
      </c>
      <c r="K55" s="17">
        <v>165368569.35729995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T55" s="17">
        <v>5</v>
      </c>
      <c r="U55" s="17">
        <v>44</v>
      </c>
      <c r="V55" s="17">
        <v>49</v>
      </c>
      <c r="W55" s="17">
        <v>70</v>
      </c>
      <c r="X55" s="17">
        <v>616</v>
      </c>
      <c r="Y55" s="17">
        <v>686</v>
      </c>
      <c r="Z55" s="17">
        <v>360887.41456122452</v>
      </c>
      <c r="AA55" s="17">
        <v>3175809.2481387756</v>
      </c>
      <c r="AB55" s="17">
        <v>3536696.6627000002</v>
      </c>
      <c r="AE55" s="18">
        <f>E55+V55-'[1]связь с ИТОГ ДЕНЬГИ 2024'!C51</f>
        <v>0</v>
      </c>
      <c r="AF55" s="18">
        <f>Y55+H55-'[1]связь с ИТОГ ДЕНЬГИ 2024'!D51</f>
        <v>0</v>
      </c>
      <c r="AG55" s="18">
        <f>K55+AB55-'[1]связь с ИТОГ ДЕНЬГИ 2024'!E51</f>
        <v>0</v>
      </c>
    </row>
    <row r="56" spans="2:33" ht="15.6">
      <c r="B56" s="14" t="s">
        <v>53</v>
      </c>
      <c r="C56" s="17">
        <v>228</v>
      </c>
      <c r="D56" s="17">
        <v>392</v>
      </c>
      <c r="E56" s="17">
        <v>620</v>
      </c>
      <c r="F56" s="17">
        <v>2320.0838709677419</v>
      </c>
      <c r="G56" s="17">
        <v>3988.9161290322581</v>
      </c>
      <c r="H56" s="17">
        <v>6309</v>
      </c>
      <c r="I56" s="17">
        <v>4472935.2139354842</v>
      </c>
      <c r="J56" s="17">
        <v>7690309.6660645166</v>
      </c>
      <c r="K56" s="17">
        <v>12163244.880000001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E56" s="18">
        <f>E56+V56-'[1]связь с ИТОГ ДЕНЬГИ 2024'!C52</f>
        <v>0</v>
      </c>
      <c r="AF56" s="18">
        <f>Y56+H56-'[1]связь с ИТОГ ДЕНЬГИ 2024'!D52</f>
        <v>0</v>
      </c>
      <c r="AG56" s="18">
        <f>K56+AB56-'[1]связь с ИТОГ ДЕНЬГИ 2024'!E52</f>
        <v>0</v>
      </c>
    </row>
    <row r="57" spans="2:33" ht="15.6">
      <c r="B57" s="14" t="s">
        <v>54</v>
      </c>
      <c r="C57" s="17">
        <v>65</v>
      </c>
      <c r="D57" s="17">
        <v>645</v>
      </c>
      <c r="E57" s="17">
        <v>710</v>
      </c>
      <c r="F57" s="17">
        <v>602.39436619718299</v>
      </c>
      <c r="G57" s="17">
        <v>5977.6056338028166</v>
      </c>
      <c r="H57" s="17">
        <v>6580</v>
      </c>
      <c r="I57" s="17">
        <v>1299629.8488028166</v>
      </c>
      <c r="J57" s="17">
        <v>12896326.961197181</v>
      </c>
      <c r="K57" s="17">
        <v>14195956.809999997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E57" s="18">
        <f>E57+V57-'[1]связь с ИТОГ ДЕНЬГИ 2024'!C53</f>
        <v>0</v>
      </c>
      <c r="AF57" s="18">
        <f>Y57+H57-'[1]связь с ИТОГ ДЕНЬГИ 2024'!D53</f>
        <v>0</v>
      </c>
      <c r="AG57" s="18">
        <f>K57+AB57-'[1]связь с ИТОГ ДЕНЬГИ 2024'!E53</f>
        <v>0</v>
      </c>
    </row>
    <row r="58" spans="2:33" ht="15.6">
      <c r="B58" s="14" t="s">
        <v>55</v>
      </c>
      <c r="C58" s="17">
        <v>159</v>
      </c>
      <c r="D58" s="17">
        <v>71</v>
      </c>
      <c r="E58" s="17">
        <v>230</v>
      </c>
      <c r="F58" s="17">
        <v>1574.7913043478261</v>
      </c>
      <c r="G58" s="17">
        <v>703.2086956521739</v>
      </c>
      <c r="H58" s="17">
        <v>2278</v>
      </c>
      <c r="I58" s="17">
        <v>3410655.8317826083</v>
      </c>
      <c r="J58" s="17">
        <v>1522997.2582173911</v>
      </c>
      <c r="K58" s="17">
        <v>4933653.09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7">
        <v>0</v>
      </c>
      <c r="AE58" s="18">
        <f>E58+V58-'[1]связь с ИТОГ ДЕНЬГИ 2024'!C54</f>
        <v>0</v>
      </c>
      <c r="AF58" s="18">
        <f>Y58+H58-'[1]связь с ИТОГ ДЕНЬГИ 2024'!D54</f>
        <v>0</v>
      </c>
      <c r="AG58" s="18">
        <f>K58+AB58-'[1]связь с ИТОГ ДЕНЬГИ 2024'!E54</f>
        <v>0</v>
      </c>
    </row>
    <row r="59" spans="2:33" ht="15.6">
      <c r="B59" s="14" t="s">
        <v>56</v>
      </c>
      <c r="C59" s="17">
        <v>915</v>
      </c>
      <c r="D59" s="17">
        <v>1215</v>
      </c>
      <c r="E59" s="17">
        <v>2130</v>
      </c>
      <c r="F59" s="17">
        <v>10070.154929577466</v>
      </c>
      <c r="G59" s="17">
        <v>13371.845070422536</v>
      </c>
      <c r="H59" s="17">
        <v>23442</v>
      </c>
      <c r="I59" s="17">
        <v>27587632.835140847</v>
      </c>
      <c r="J59" s="17">
        <v>36632758.354859158</v>
      </c>
      <c r="K59" s="17">
        <v>64220391.190000005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0</v>
      </c>
      <c r="AE59" s="18">
        <f>E59+V59-'[1]связь с ИТОГ ДЕНЬГИ 2024'!C55</f>
        <v>0</v>
      </c>
      <c r="AF59" s="18">
        <f>Y59+H59-'[1]связь с ИТОГ ДЕНЬГИ 2024'!D55</f>
        <v>0</v>
      </c>
      <c r="AG59" s="18">
        <f>K59+AB59-'[1]связь с ИТОГ ДЕНЬГИ 2024'!E55</f>
        <v>0</v>
      </c>
    </row>
    <row r="60" spans="2:33" ht="15.6">
      <c r="B60" s="14" t="s">
        <v>57</v>
      </c>
      <c r="C60" s="17">
        <v>116</v>
      </c>
      <c r="D60" s="17">
        <v>1054</v>
      </c>
      <c r="E60" s="17">
        <v>1170</v>
      </c>
      <c r="F60" s="17">
        <v>1275.0085470085471</v>
      </c>
      <c r="G60" s="17">
        <v>11584.991452991453</v>
      </c>
      <c r="H60" s="17">
        <v>12860</v>
      </c>
      <c r="I60" s="17">
        <v>3186455.6279316247</v>
      </c>
      <c r="J60" s="17">
        <v>28952795.10206838</v>
      </c>
      <c r="K60" s="17">
        <v>32139250.730000004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E60" s="18">
        <f>E60+V60-'[1]связь с ИТОГ ДЕНЬГИ 2024'!C56</f>
        <v>0</v>
      </c>
      <c r="AF60" s="18">
        <f>Y60+H60-'[1]связь с ИТОГ ДЕНЬГИ 2024'!D56</f>
        <v>0</v>
      </c>
      <c r="AG60" s="18">
        <f>K60+AB60-'[1]связь с ИТОГ ДЕНЬГИ 2024'!E56</f>
        <v>0</v>
      </c>
    </row>
    <row r="61" spans="2:33" ht="15.6">
      <c r="B61" s="14" t="s">
        <v>58</v>
      </c>
      <c r="C61" s="17">
        <v>180</v>
      </c>
      <c r="D61" s="17">
        <v>130</v>
      </c>
      <c r="E61" s="17">
        <v>310</v>
      </c>
      <c r="F61" s="17">
        <v>1818</v>
      </c>
      <c r="G61" s="17">
        <v>1313</v>
      </c>
      <c r="H61" s="17">
        <v>3131</v>
      </c>
      <c r="I61" s="17">
        <v>3701235.4896774194</v>
      </c>
      <c r="J61" s="17">
        <v>2673114.5203225808</v>
      </c>
      <c r="K61" s="17">
        <v>6374350.0099999998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E61" s="18">
        <f>E61+V61-'[1]связь с ИТОГ ДЕНЬГИ 2024'!C57</f>
        <v>0</v>
      </c>
      <c r="AF61" s="18">
        <f>Y61+H61-'[1]связь с ИТОГ ДЕНЬГИ 2024'!D57</f>
        <v>0</v>
      </c>
      <c r="AG61" s="18">
        <f>K61+AB61-'[1]связь с ИТОГ ДЕНЬГИ 2024'!E57</f>
        <v>0</v>
      </c>
    </row>
    <row r="62" spans="2:33" ht="15.6">
      <c r="B62" s="14" t="s">
        <v>59</v>
      </c>
      <c r="C62" s="17">
        <v>186</v>
      </c>
      <c r="D62" s="17">
        <v>164</v>
      </c>
      <c r="E62" s="17">
        <v>350</v>
      </c>
      <c r="F62" s="17">
        <v>1854.6857142857143</v>
      </c>
      <c r="G62" s="17">
        <v>1635.3142857142857</v>
      </c>
      <c r="H62" s="17">
        <v>3490</v>
      </c>
      <c r="I62" s="17">
        <v>3633075.2382857152</v>
      </c>
      <c r="J62" s="17">
        <v>3203356.6617142865</v>
      </c>
      <c r="K62" s="17">
        <v>6836431.9000000022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E62" s="18">
        <f>E62+V62-'[1]связь с ИТОГ ДЕНЬГИ 2024'!C58</f>
        <v>0</v>
      </c>
      <c r="AF62" s="18">
        <f>Y62+H62-'[1]связь с ИТОГ ДЕНЬГИ 2024'!D58</f>
        <v>0</v>
      </c>
      <c r="AG62" s="18">
        <f>K62+AB62-'[1]связь с ИТОГ ДЕНЬГИ 2024'!E58</f>
        <v>0</v>
      </c>
    </row>
    <row r="63" spans="2:33" ht="15.6">
      <c r="B63" s="14" t="s">
        <v>60</v>
      </c>
      <c r="C63" s="17">
        <v>185</v>
      </c>
      <c r="D63" s="17">
        <v>45</v>
      </c>
      <c r="E63" s="17">
        <v>230</v>
      </c>
      <c r="F63" s="17">
        <v>1912.7391304347827</v>
      </c>
      <c r="G63" s="17">
        <v>465.26086956521738</v>
      </c>
      <c r="H63" s="17">
        <v>2378</v>
      </c>
      <c r="I63" s="17">
        <v>3864454.4550000005</v>
      </c>
      <c r="J63" s="17">
        <v>940002.43500000017</v>
      </c>
      <c r="K63" s="17">
        <v>4804456.8900000006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E63" s="18">
        <f>E63+V63-'[1]связь с ИТОГ ДЕНЬГИ 2024'!C59</f>
        <v>0</v>
      </c>
      <c r="AF63" s="18">
        <f>Y63+H63-'[1]связь с ИТОГ ДЕНЬГИ 2024'!D59</f>
        <v>0</v>
      </c>
      <c r="AG63" s="18">
        <f>K63+AB63-'[1]связь с ИТОГ ДЕНЬГИ 2024'!E59</f>
        <v>0</v>
      </c>
    </row>
    <row r="64" spans="2:33" ht="15.6">
      <c r="B64" s="14" t="s">
        <v>61</v>
      </c>
      <c r="C64" s="17">
        <v>65</v>
      </c>
      <c r="D64" s="17">
        <v>115</v>
      </c>
      <c r="E64" s="17">
        <v>180</v>
      </c>
      <c r="F64" s="17">
        <v>656.5</v>
      </c>
      <c r="G64" s="17">
        <v>1161.5</v>
      </c>
      <c r="H64" s="17">
        <v>1818</v>
      </c>
      <c r="I64" s="17">
        <v>1314480.0211111116</v>
      </c>
      <c r="J64" s="17">
        <v>2325618.4988888898</v>
      </c>
      <c r="K64" s="17">
        <v>3640098.5200000014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E64" s="18">
        <f>E64+V64-'[1]связь с ИТОГ ДЕНЬГИ 2024'!C60</f>
        <v>0</v>
      </c>
      <c r="AF64" s="18">
        <f>Y64+H64-'[1]связь с ИТОГ ДЕНЬГИ 2024'!D60</f>
        <v>0</v>
      </c>
      <c r="AG64" s="18">
        <f>K64+AB64-'[1]связь с ИТОГ ДЕНЬГИ 2024'!E60</f>
        <v>0</v>
      </c>
    </row>
    <row r="65" spans="2:33" ht="15.6">
      <c r="B65" s="14" t="s">
        <v>62</v>
      </c>
      <c r="C65" s="17">
        <v>126</v>
      </c>
      <c r="D65" s="17">
        <v>124</v>
      </c>
      <c r="E65" s="17">
        <v>250</v>
      </c>
      <c r="F65" s="17">
        <v>1323</v>
      </c>
      <c r="G65" s="17">
        <v>1302</v>
      </c>
      <c r="H65" s="17">
        <v>2625</v>
      </c>
      <c r="I65" s="17">
        <v>2429928.3304800005</v>
      </c>
      <c r="J65" s="17">
        <v>2391358.0395200006</v>
      </c>
      <c r="K65" s="17">
        <v>4821286.370000001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B65" s="17">
        <v>0</v>
      </c>
      <c r="AE65" s="18">
        <f>E65+V65-'[1]связь с ИТОГ ДЕНЬГИ 2024'!C61</f>
        <v>0</v>
      </c>
      <c r="AF65" s="18">
        <f>Y65+H65-'[1]связь с ИТОГ ДЕНЬГИ 2024'!D61</f>
        <v>0</v>
      </c>
      <c r="AG65" s="18">
        <f>K65+AB65-'[1]связь с ИТОГ ДЕНЬГИ 2024'!E61</f>
        <v>0</v>
      </c>
    </row>
    <row r="66" spans="2:33">
      <c r="B66" s="19" t="s">
        <v>63</v>
      </c>
      <c r="C66" s="17">
        <v>6471</v>
      </c>
      <c r="D66" s="17">
        <v>22795</v>
      </c>
      <c r="E66" s="17">
        <v>29266</v>
      </c>
      <c r="F66" s="17">
        <v>63394.86277917798</v>
      </c>
      <c r="G66" s="17">
        <v>219460.13722082201</v>
      </c>
      <c r="H66" s="17">
        <v>282855</v>
      </c>
      <c r="I66" s="17">
        <v>158341136.31254357</v>
      </c>
      <c r="J66" s="17">
        <v>574374058.4620564</v>
      </c>
      <c r="K66" s="17">
        <v>732715194.77459991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T66" s="17">
        <v>14</v>
      </c>
      <c r="U66" s="17">
        <v>84</v>
      </c>
      <c r="V66" s="17">
        <v>98</v>
      </c>
      <c r="W66" s="17">
        <v>196</v>
      </c>
      <c r="X66" s="17">
        <v>1176</v>
      </c>
      <c r="Y66" s="17">
        <v>1372</v>
      </c>
      <c r="Z66" s="17">
        <v>1010484.7607714286</v>
      </c>
      <c r="AA66" s="17">
        <v>6062908.5646285713</v>
      </c>
      <c r="AB66" s="17">
        <v>7073393.3254000004</v>
      </c>
      <c r="AE66" s="18">
        <f>E66+V66-'[1]связь с ИТОГ ДЕНЬГИ 2024'!C62</f>
        <v>0</v>
      </c>
      <c r="AF66" s="18">
        <f>Y66+H66-'[1]связь с ИТОГ ДЕНЬГИ 2024'!D62</f>
        <v>0</v>
      </c>
      <c r="AG66" s="18">
        <f>K66+AB66-'[1]связь с ИТОГ ДЕНЬГИ 2024'!E62</f>
        <v>0</v>
      </c>
    </row>
    <row r="67" spans="2:33" ht="15.6" hidden="1">
      <c r="B67" s="14" t="s">
        <v>64</v>
      </c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T67" s="17"/>
      <c r="U67" s="17"/>
      <c r="V67" s="17"/>
      <c r="W67" s="17"/>
      <c r="X67" s="17"/>
      <c r="Y67" s="17"/>
      <c r="Z67" s="17"/>
      <c r="AA67" s="17"/>
      <c r="AB67" s="17"/>
      <c r="AE67" s="18">
        <f>E67+V67-'[1]связь с ИТОГ ДЕНЬГИ 2024'!C63</f>
        <v>0</v>
      </c>
      <c r="AF67" s="18">
        <f>Y67+H67-'[1]связь с ИТОГ ДЕНЬГИ 2024'!D63</f>
        <v>0</v>
      </c>
      <c r="AG67" s="18">
        <f>K67+AB67-'[1]связь с ИТОГ ДЕНЬГИ 2024'!E63</f>
        <v>0</v>
      </c>
    </row>
    <row r="68" spans="2:33" ht="15.6" hidden="1">
      <c r="B68" s="22" t="s">
        <v>65</v>
      </c>
      <c r="C68" s="17">
        <v>0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E68" s="18">
        <f>E68+V68-'[1]связь с ИТОГ ДЕНЬГИ 2024'!C64</f>
        <v>0</v>
      </c>
      <c r="AF68" s="18">
        <f>Y68+H68-'[1]связь с ИТОГ ДЕНЬГИ 2024'!D64</f>
        <v>0</v>
      </c>
      <c r="AG68" s="18">
        <f>K68+AB68-'[1]связь с ИТОГ ДЕНЬГИ 2024'!E64</f>
        <v>0</v>
      </c>
    </row>
    <row r="69" spans="2:33" ht="15.6" hidden="1">
      <c r="B69" s="23" t="s">
        <v>66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E69" s="18">
        <f>E69+V69-'[1]связь с ИТОГ ДЕНЬГИ 2024'!C65</f>
        <v>0</v>
      </c>
      <c r="AF69" s="18">
        <f>Y69+H69-'[1]связь с ИТОГ ДЕНЬГИ 2024'!D65</f>
        <v>0</v>
      </c>
      <c r="AG69" s="18">
        <f>K69+AB69-'[1]связь с ИТОГ ДЕНЬГИ 2024'!E65</f>
        <v>0</v>
      </c>
    </row>
    <row r="70" spans="2:33" ht="15.6" hidden="1">
      <c r="B70" s="23" t="s">
        <v>67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E70" s="18">
        <f>E70+V70-'[1]связь с ИТОГ ДЕНЬГИ 2024'!C66</f>
        <v>0</v>
      </c>
      <c r="AF70" s="18">
        <f>Y70+H70-'[1]связь с ИТОГ ДЕНЬГИ 2024'!D66</f>
        <v>0</v>
      </c>
      <c r="AG70" s="18">
        <f>K70+AB70-'[1]связь с ИТОГ ДЕНЬГИ 2024'!E66</f>
        <v>0</v>
      </c>
    </row>
    <row r="71" spans="2:33" ht="15.6" hidden="1">
      <c r="B71" s="23" t="s">
        <v>68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E71" s="18">
        <f>E71+V71-'[1]связь с ИТОГ ДЕНЬГИ 2024'!C67</f>
        <v>0</v>
      </c>
      <c r="AF71" s="18">
        <f>Y71+H71-'[1]связь с ИТОГ ДЕНЬГИ 2024'!D67</f>
        <v>0</v>
      </c>
      <c r="AG71" s="18">
        <f>K71+AB71-'[1]связь с ИТОГ ДЕНЬГИ 2024'!E67</f>
        <v>0</v>
      </c>
    </row>
    <row r="72" spans="2:33" ht="15.6" hidden="1">
      <c r="B72" s="23" t="s">
        <v>69</v>
      </c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E72" s="18">
        <f>E72+V72-'[1]связь с ИТОГ ДЕНЬГИ 2024'!C68</f>
        <v>0</v>
      </c>
      <c r="AF72" s="18">
        <f>Y72+H72-'[1]связь с ИТОГ ДЕНЬГИ 2024'!D68</f>
        <v>0</v>
      </c>
      <c r="AG72" s="18">
        <f>K72+AB72-'[1]связь с ИТОГ ДЕНЬГИ 2024'!E68</f>
        <v>0</v>
      </c>
    </row>
    <row r="73" spans="2:33" ht="15.6" hidden="1">
      <c r="B73" s="16" t="s">
        <v>70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E73" s="18">
        <f>E73+V73-'[1]связь с ИТОГ ДЕНЬГИ 2024'!C69</f>
        <v>0</v>
      </c>
      <c r="AF73" s="18">
        <f>Y73+H73-'[1]связь с ИТОГ ДЕНЬГИ 2024'!D69</f>
        <v>0</v>
      </c>
      <c r="AG73" s="18">
        <f>K73+AB73-'[1]связь с ИТОГ ДЕНЬГИ 2024'!E69</f>
        <v>0</v>
      </c>
    </row>
    <row r="74" spans="2:33" ht="15.6" hidden="1">
      <c r="B74" s="16" t="s">
        <v>71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E74" s="18">
        <f>E74+V74-'[1]связь с ИТОГ ДЕНЬГИ 2024'!C70</f>
        <v>0</v>
      </c>
      <c r="AF74" s="18">
        <f>Y74+H74-'[1]связь с ИТОГ ДЕНЬГИ 2024'!D70</f>
        <v>0</v>
      </c>
      <c r="AG74" s="18">
        <f>K74+AB74-'[1]связь с ИТОГ ДЕНЬГИ 2024'!E70</f>
        <v>0</v>
      </c>
    </row>
    <row r="75" spans="2:33" ht="15.6" hidden="1">
      <c r="B75" s="16" t="s">
        <v>72</v>
      </c>
      <c r="C75" s="17">
        <v>0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E75" s="18">
        <f>E75+V75-'[1]связь с ИТОГ ДЕНЬГИ 2024'!C71</f>
        <v>0</v>
      </c>
      <c r="AF75" s="18">
        <f>Y75+H75-'[1]связь с ИТОГ ДЕНЬГИ 2024'!D71</f>
        <v>0</v>
      </c>
      <c r="AG75" s="18">
        <f>K75+AB75-'[1]связь с ИТОГ ДЕНЬГИ 2024'!E71</f>
        <v>0</v>
      </c>
    </row>
    <row r="76" spans="2:33" ht="15.6" hidden="1">
      <c r="B76" s="23" t="s">
        <v>73</v>
      </c>
      <c r="C76" s="17">
        <v>0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E76" s="18">
        <f>E76+V76-'[1]связь с ИТОГ ДЕНЬГИ 2024'!C72</f>
        <v>0</v>
      </c>
      <c r="AF76" s="18">
        <f>Y76+H76-'[1]связь с ИТОГ ДЕНЬГИ 2024'!D72</f>
        <v>0</v>
      </c>
      <c r="AG76" s="18">
        <f>K76+AB76-'[1]связь с ИТОГ ДЕНЬГИ 2024'!E72</f>
        <v>0</v>
      </c>
    </row>
    <row r="77" spans="2:33" ht="15.6" hidden="1">
      <c r="B77" s="16" t="s">
        <v>74</v>
      </c>
      <c r="C77" s="17">
        <v>0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E77" s="18">
        <f>E77+V77-'[1]связь с ИТОГ ДЕНЬГИ 2024'!C73</f>
        <v>0</v>
      </c>
      <c r="AF77" s="18">
        <f>Y77+H77-'[1]связь с ИТОГ ДЕНЬГИ 2024'!D73</f>
        <v>0</v>
      </c>
      <c r="AG77" s="18">
        <f>K77+AB77-'[1]связь с ИТОГ ДЕНЬГИ 2024'!E73</f>
        <v>0</v>
      </c>
    </row>
    <row r="78" spans="2:33" ht="15.6" hidden="1">
      <c r="B78" s="16" t="s">
        <v>75</v>
      </c>
      <c r="C78" s="17">
        <v>0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0</v>
      </c>
      <c r="AE78" s="18">
        <f>E78+V78-'[1]связь с ИТОГ ДЕНЬГИ 2024'!C74</f>
        <v>0</v>
      </c>
      <c r="AF78" s="18">
        <f>Y78+H78-'[1]связь с ИТОГ ДЕНЬГИ 2024'!D74</f>
        <v>0</v>
      </c>
      <c r="AG78" s="18">
        <f>K78+AB78-'[1]связь с ИТОГ ДЕНЬГИ 2024'!E74</f>
        <v>0</v>
      </c>
    </row>
    <row r="79" spans="2:33" ht="15.6" hidden="1">
      <c r="B79" s="16" t="s">
        <v>76</v>
      </c>
      <c r="C79" s="17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Y79" s="17">
        <v>0</v>
      </c>
      <c r="Z79" s="17">
        <v>0</v>
      </c>
      <c r="AA79" s="17">
        <v>0</v>
      </c>
      <c r="AB79" s="17">
        <v>0</v>
      </c>
      <c r="AE79" s="18">
        <f>E79+V79-'[1]связь с ИТОГ ДЕНЬГИ 2024'!C75</f>
        <v>0</v>
      </c>
      <c r="AF79" s="18">
        <f>Y79+H79-'[1]связь с ИТОГ ДЕНЬГИ 2024'!D75</f>
        <v>0</v>
      </c>
      <c r="AG79" s="18">
        <f>K79+AB79-'[1]связь с ИТОГ ДЕНЬГИ 2024'!E75</f>
        <v>0</v>
      </c>
    </row>
    <row r="80" spans="2:33" ht="15.6" hidden="1">
      <c r="B80" s="16" t="s">
        <v>77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17">
        <v>0</v>
      </c>
      <c r="T80" s="17">
        <v>0</v>
      </c>
      <c r="U80" s="17">
        <v>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7">
        <v>0</v>
      </c>
      <c r="AB80" s="17">
        <v>0</v>
      </c>
      <c r="AE80" s="18">
        <f>E80+V80-'[1]связь с ИТОГ ДЕНЬГИ 2024'!C76</f>
        <v>0</v>
      </c>
      <c r="AF80" s="18">
        <f>Y80+H80-'[1]связь с ИТОГ ДЕНЬГИ 2024'!D76</f>
        <v>0</v>
      </c>
      <c r="AG80" s="18">
        <f>K80+AB80-'[1]связь с ИТОГ ДЕНЬГИ 2024'!E76</f>
        <v>0</v>
      </c>
    </row>
    <row r="81" spans="2:33" ht="15.6" hidden="1">
      <c r="B81" s="16" t="s">
        <v>78</v>
      </c>
      <c r="C81" s="17">
        <v>0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17">
        <v>0</v>
      </c>
      <c r="T81" s="17">
        <v>0</v>
      </c>
      <c r="U81" s="17">
        <v>0</v>
      </c>
      <c r="V81" s="17">
        <v>0</v>
      </c>
      <c r="W81" s="17">
        <v>0</v>
      </c>
      <c r="X81" s="17">
        <v>0</v>
      </c>
      <c r="Y81" s="17">
        <v>0</v>
      </c>
      <c r="Z81" s="17">
        <v>0</v>
      </c>
      <c r="AA81" s="17">
        <v>0</v>
      </c>
      <c r="AB81" s="17">
        <v>0</v>
      </c>
      <c r="AE81" s="18">
        <f>E81+V81-'[1]связь с ИТОГ ДЕНЬГИ 2024'!C77</f>
        <v>0</v>
      </c>
      <c r="AF81" s="18">
        <f>Y81+H81-'[1]связь с ИТОГ ДЕНЬГИ 2024'!D77</f>
        <v>0</v>
      </c>
      <c r="AG81" s="18">
        <f>K81+AB81-'[1]связь с ИТОГ ДЕНЬГИ 2024'!E77</f>
        <v>0</v>
      </c>
    </row>
    <row r="82" spans="2:33" ht="15.6" hidden="1">
      <c r="B82" s="16" t="s">
        <v>79</v>
      </c>
      <c r="C82" s="17"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0</v>
      </c>
      <c r="AE82" s="18">
        <f>E82+V82-'[1]связь с ИТОГ ДЕНЬГИ 2024'!C78</f>
        <v>0</v>
      </c>
      <c r="AF82" s="18">
        <f>Y82+H82-'[1]связь с ИТОГ ДЕНЬГИ 2024'!D78</f>
        <v>0</v>
      </c>
      <c r="AG82" s="18">
        <f>K82+AB82-'[1]связь с ИТОГ ДЕНЬГИ 2024'!E78</f>
        <v>0</v>
      </c>
    </row>
    <row r="83" spans="2:33" ht="15.6" hidden="1">
      <c r="B83" s="16" t="s">
        <v>80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B83" s="17">
        <v>0</v>
      </c>
      <c r="AE83" s="18">
        <f>E83+V83-'[1]связь с ИТОГ ДЕНЬГИ 2024'!C79</f>
        <v>0</v>
      </c>
      <c r="AF83" s="18">
        <f>Y83+H83-'[1]связь с ИТОГ ДЕНЬГИ 2024'!D79</f>
        <v>0</v>
      </c>
      <c r="AG83" s="18">
        <f>K83+AB83-'[1]связь с ИТОГ ДЕНЬГИ 2024'!E79</f>
        <v>0</v>
      </c>
    </row>
    <row r="84" spans="2:33" ht="15.6" hidden="1">
      <c r="B84" s="24" t="s">
        <v>81</v>
      </c>
      <c r="C84" s="17">
        <v>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7">
        <v>0</v>
      </c>
      <c r="AB84" s="17">
        <v>0</v>
      </c>
      <c r="AE84" s="18">
        <f>E84+V84-'[1]связь с ИТОГ ДЕНЬГИ 2024'!C80</f>
        <v>0</v>
      </c>
      <c r="AF84" s="18">
        <f>Y84+H84-'[1]связь с ИТОГ ДЕНЬГИ 2024'!D80</f>
        <v>0</v>
      </c>
      <c r="AG84" s="18">
        <f>K84+AB84-'[1]связь с ИТОГ ДЕНЬГИ 2024'!E80</f>
        <v>0</v>
      </c>
    </row>
    <row r="85" spans="2:33" ht="15.6" hidden="1">
      <c r="B85" s="24" t="s">
        <v>82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17">
        <v>0</v>
      </c>
      <c r="T85" s="17">
        <v>0</v>
      </c>
      <c r="U85" s="17">
        <v>0</v>
      </c>
      <c r="V85" s="17">
        <v>0</v>
      </c>
      <c r="W85" s="17">
        <v>0</v>
      </c>
      <c r="X85" s="17">
        <v>0</v>
      </c>
      <c r="Y85" s="17">
        <v>0</v>
      </c>
      <c r="Z85" s="17">
        <v>0</v>
      </c>
      <c r="AA85" s="17">
        <v>0</v>
      </c>
      <c r="AB85" s="17">
        <v>0</v>
      </c>
      <c r="AE85" s="18">
        <f>E85+V85-'[1]связь с ИТОГ ДЕНЬГИ 2024'!C81</f>
        <v>0</v>
      </c>
      <c r="AF85" s="18">
        <f>Y85+H85-'[1]связь с ИТОГ ДЕНЬГИ 2024'!D81</f>
        <v>0</v>
      </c>
      <c r="AG85" s="18">
        <f>K85+AB85-'[1]связь с ИТОГ ДЕНЬГИ 2024'!E81</f>
        <v>0</v>
      </c>
    </row>
    <row r="86" spans="2:33" ht="15.6" hidden="1">
      <c r="B86" s="24" t="s">
        <v>83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17">
        <v>0</v>
      </c>
      <c r="T86" s="17">
        <v>0</v>
      </c>
      <c r="U86" s="17">
        <v>0</v>
      </c>
      <c r="V86" s="17">
        <v>0</v>
      </c>
      <c r="W86" s="17">
        <v>0</v>
      </c>
      <c r="X86" s="17">
        <v>0</v>
      </c>
      <c r="Y86" s="17">
        <v>0</v>
      </c>
      <c r="Z86" s="17">
        <v>0</v>
      </c>
      <c r="AA86" s="17">
        <v>0</v>
      </c>
      <c r="AB86" s="17">
        <v>0</v>
      </c>
      <c r="AE86" s="18">
        <f>E86+V86-'[1]связь с ИТОГ ДЕНЬГИ 2024'!C82</f>
        <v>0</v>
      </c>
      <c r="AF86" s="18">
        <f>Y86+H86-'[1]связь с ИТОГ ДЕНЬГИ 2024'!D82</f>
        <v>0</v>
      </c>
      <c r="AG86" s="18">
        <f>K86+AB86-'[1]связь с ИТОГ ДЕНЬГИ 2024'!E82</f>
        <v>0</v>
      </c>
    </row>
    <row r="87" spans="2:33" ht="15.6" hidden="1">
      <c r="B87" s="25" t="s">
        <v>84</v>
      </c>
      <c r="C87" s="17">
        <v>0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17">
        <v>0</v>
      </c>
      <c r="T87" s="17">
        <v>0</v>
      </c>
      <c r="U87" s="17">
        <v>0</v>
      </c>
      <c r="V87" s="17">
        <v>0</v>
      </c>
      <c r="W87" s="17">
        <v>0</v>
      </c>
      <c r="X87" s="17">
        <v>0</v>
      </c>
      <c r="Y87" s="17">
        <v>0</v>
      </c>
      <c r="Z87" s="17">
        <v>0</v>
      </c>
      <c r="AA87" s="17">
        <v>0</v>
      </c>
      <c r="AB87" s="17">
        <v>0</v>
      </c>
      <c r="AE87" s="18">
        <f>E87+V87-'[1]связь с ИТОГ ДЕНЬГИ 2024'!C83</f>
        <v>0</v>
      </c>
      <c r="AF87" s="18">
        <f>Y87+H87-'[1]связь с ИТОГ ДЕНЬГИ 2024'!D83</f>
        <v>0</v>
      </c>
      <c r="AG87" s="18">
        <f>K87+AB87-'[1]связь с ИТОГ ДЕНЬГИ 2024'!E83</f>
        <v>0</v>
      </c>
    </row>
    <row r="88" spans="2:33" ht="15.6" hidden="1">
      <c r="B88" s="25" t="s">
        <v>85</v>
      </c>
      <c r="C88" s="17">
        <v>0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  <c r="T88" s="17">
        <v>0</v>
      </c>
      <c r="U88" s="17">
        <v>0</v>
      </c>
      <c r="V88" s="17">
        <v>0</v>
      </c>
      <c r="W88" s="17">
        <v>0</v>
      </c>
      <c r="X88" s="17">
        <v>0</v>
      </c>
      <c r="Y88" s="17">
        <v>0</v>
      </c>
      <c r="Z88" s="17">
        <v>0</v>
      </c>
      <c r="AA88" s="17">
        <v>0</v>
      </c>
      <c r="AB88" s="17">
        <v>0</v>
      </c>
      <c r="AE88" s="18">
        <f>E88+V88-'[1]связь с ИТОГ ДЕНЬГИ 2024'!C84</f>
        <v>0</v>
      </c>
      <c r="AF88" s="18">
        <f>Y88+H88-'[1]связь с ИТОГ ДЕНЬГИ 2024'!D84</f>
        <v>0</v>
      </c>
      <c r="AG88" s="18">
        <f>K88+AB88-'[1]связь с ИТОГ ДЕНЬГИ 2024'!E84</f>
        <v>0</v>
      </c>
    </row>
    <row r="89" spans="2:33" ht="15.6" hidden="1">
      <c r="B89" s="25" t="s">
        <v>86</v>
      </c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M89" s="17">
        <v>0</v>
      </c>
      <c r="N89" s="17">
        <v>0</v>
      </c>
      <c r="O89" s="17">
        <v>0</v>
      </c>
      <c r="P89" s="17">
        <v>0</v>
      </c>
      <c r="Q89" s="17">
        <v>0</v>
      </c>
      <c r="R89" s="17">
        <v>0</v>
      </c>
      <c r="T89" s="17">
        <v>0</v>
      </c>
      <c r="U89" s="17">
        <v>0</v>
      </c>
      <c r="V89" s="17">
        <v>0</v>
      </c>
      <c r="W89" s="17">
        <v>0</v>
      </c>
      <c r="X89" s="17">
        <v>0</v>
      </c>
      <c r="Y89" s="17">
        <v>0</v>
      </c>
      <c r="Z89" s="17">
        <v>0</v>
      </c>
      <c r="AA89" s="17">
        <v>0</v>
      </c>
      <c r="AB89" s="17">
        <v>0</v>
      </c>
      <c r="AE89" s="18">
        <f>E89+V89-'[1]связь с ИТОГ ДЕНЬГИ 2024'!C85</f>
        <v>0</v>
      </c>
      <c r="AF89" s="18">
        <f>Y89+H89-'[1]связь с ИТОГ ДЕНЬГИ 2024'!D85</f>
        <v>0</v>
      </c>
      <c r="AG89" s="18">
        <f>K89+AB89-'[1]связь с ИТОГ ДЕНЬГИ 2024'!E85</f>
        <v>0</v>
      </c>
    </row>
    <row r="90" spans="2:33" ht="15.6" hidden="1">
      <c r="B90" s="25" t="s">
        <v>87</v>
      </c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  <c r="T90" s="17">
        <v>0</v>
      </c>
      <c r="U90" s="17">
        <v>0</v>
      </c>
      <c r="V90" s="17">
        <v>0</v>
      </c>
      <c r="W90" s="17">
        <v>0</v>
      </c>
      <c r="X90" s="17">
        <v>0</v>
      </c>
      <c r="Y90" s="17">
        <v>0</v>
      </c>
      <c r="Z90" s="17">
        <v>0</v>
      </c>
      <c r="AA90" s="17">
        <v>0</v>
      </c>
      <c r="AB90" s="17">
        <v>0</v>
      </c>
      <c r="AE90" s="18">
        <f>E90+V90-'[1]связь с ИТОГ ДЕНЬГИ 2024'!C86</f>
        <v>0</v>
      </c>
      <c r="AF90" s="18">
        <f>Y90+H90-'[1]связь с ИТОГ ДЕНЬГИ 2024'!D86</f>
        <v>0</v>
      </c>
      <c r="AG90" s="18">
        <f>K90+AB90-'[1]связь с ИТОГ ДЕНЬГИ 2024'!E86</f>
        <v>0</v>
      </c>
    </row>
    <row r="91" spans="2:33" ht="15.6" hidden="1">
      <c r="B91" s="25" t="s">
        <v>88</v>
      </c>
      <c r="C91" s="17">
        <v>0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17">
        <v>0</v>
      </c>
      <c r="T91" s="17">
        <v>0</v>
      </c>
      <c r="U91" s="17">
        <v>0</v>
      </c>
      <c r="V91" s="17">
        <v>0</v>
      </c>
      <c r="W91" s="17">
        <v>0</v>
      </c>
      <c r="X91" s="17">
        <v>0</v>
      </c>
      <c r="Y91" s="17">
        <v>0</v>
      </c>
      <c r="Z91" s="17">
        <v>0</v>
      </c>
      <c r="AA91" s="17">
        <v>0</v>
      </c>
      <c r="AB91" s="17">
        <v>0</v>
      </c>
      <c r="AE91" s="18">
        <f>E91+V91-'[1]связь с ИТОГ ДЕНЬГИ 2024'!C87</f>
        <v>0</v>
      </c>
      <c r="AF91" s="18">
        <f>Y91+H91-'[1]связь с ИТОГ ДЕНЬГИ 2024'!D87</f>
        <v>0</v>
      </c>
      <c r="AG91" s="18">
        <f>K91+AB91-'[1]связь с ИТОГ ДЕНЬГИ 2024'!E87</f>
        <v>0</v>
      </c>
    </row>
    <row r="92" spans="2:33" ht="15.6" hidden="1">
      <c r="B92" s="25" t="s">
        <v>89</v>
      </c>
      <c r="C92" s="17">
        <v>0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M92" s="17">
        <v>0</v>
      </c>
      <c r="N92" s="17">
        <v>0</v>
      </c>
      <c r="O92" s="17">
        <v>0</v>
      </c>
      <c r="P92" s="17">
        <v>0</v>
      </c>
      <c r="Q92" s="17">
        <v>0</v>
      </c>
      <c r="R92" s="17">
        <v>0</v>
      </c>
      <c r="T92" s="17">
        <v>0</v>
      </c>
      <c r="U92" s="17">
        <v>0</v>
      </c>
      <c r="V92" s="17">
        <v>0</v>
      </c>
      <c r="W92" s="17">
        <v>0</v>
      </c>
      <c r="X92" s="17">
        <v>0</v>
      </c>
      <c r="Y92" s="17">
        <v>0</v>
      </c>
      <c r="Z92" s="17">
        <v>0</v>
      </c>
      <c r="AA92" s="17">
        <v>0</v>
      </c>
      <c r="AB92" s="17">
        <v>0</v>
      </c>
      <c r="AE92" s="18">
        <f>E92+V92-'[1]связь с ИТОГ ДЕНЬГИ 2024'!C88</f>
        <v>0</v>
      </c>
      <c r="AF92" s="18">
        <f>Y92+H92-'[1]связь с ИТОГ ДЕНЬГИ 2024'!D88</f>
        <v>0</v>
      </c>
      <c r="AG92" s="18">
        <f>K92+AB92-'[1]связь с ИТОГ ДЕНЬГИ 2024'!E88</f>
        <v>0</v>
      </c>
    </row>
    <row r="93" spans="2:33" ht="15.6" hidden="1">
      <c r="B93" s="25" t="s">
        <v>90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7">
        <v>0</v>
      </c>
      <c r="K93" s="17">
        <v>0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  <c r="R93" s="17">
        <v>0</v>
      </c>
      <c r="T93" s="17">
        <v>0</v>
      </c>
      <c r="U93" s="17">
        <v>0</v>
      </c>
      <c r="V93" s="17">
        <v>0</v>
      </c>
      <c r="W93" s="17">
        <v>0</v>
      </c>
      <c r="X93" s="17">
        <v>0</v>
      </c>
      <c r="Y93" s="17">
        <v>0</v>
      </c>
      <c r="Z93" s="17">
        <v>0</v>
      </c>
      <c r="AA93" s="17">
        <v>0</v>
      </c>
      <c r="AB93" s="17">
        <v>0</v>
      </c>
      <c r="AE93" s="18">
        <f>E93+V93-'[1]связь с ИТОГ ДЕНЬГИ 2024'!C89</f>
        <v>0</v>
      </c>
      <c r="AF93" s="18">
        <f>Y93+H93-'[1]связь с ИТОГ ДЕНЬГИ 2024'!D89</f>
        <v>0</v>
      </c>
      <c r="AG93" s="18">
        <f>K93+AB93-'[1]связь с ИТОГ ДЕНЬГИ 2024'!E89</f>
        <v>0</v>
      </c>
    </row>
    <row r="94" spans="2:33" ht="15.6" hidden="1">
      <c r="B94" s="25" t="s">
        <v>91</v>
      </c>
      <c r="C94" s="17">
        <v>0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17">
        <v>0</v>
      </c>
      <c r="T94" s="17">
        <v>0</v>
      </c>
      <c r="U94" s="17">
        <v>0</v>
      </c>
      <c r="V94" s="17">
        <v>0</v>
      </c>
      <c r="W94" s="17">
        <v>0</v>
      </c>
      <c r="X94" s="17">
        <v>0</v>
      </c>
      <c r="Y94" s="17">
        <v>0</v>
      </c>
      <c r="Z94" s="17">
        <v>0</v>
      </c>
      <c r="AA94" s="17">
        <v>0</v>
      </c>
      <c r="AB94" s="17">
        <v>0</v>
      </c>
      <c r="AE94" s="18">
        <f>E94+V94-'[1]связь с ИТОГ ДЕНЬГИ 2024'!C90</f>
        <v>0</v>
      </c>
      <c r="AF94" s="18">
        <f>Y94+H94-'[1]связь с ИТОГ ДЕНЬГИ 2024'!D90</f>
        <v>0</v>
      </c>
      <c r="AG94" s="18">
        <f>K94+AB94-'[1]связь с ИТОГ ДЕНЬГИ 2024'!E90</f>
        <v>0</v>
      </c>
    </row>
    <row r="95" spans="2:33" ht="15.6" hidden="1">
      <c r="B95" s="25" t="s">
        <v>92</v>
      </c>
      <c r="C95" s="17">
        <v>0</v>
      </c>
      <c r="D95" s="17">
        <v>0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v>0</v>
      </c>
      <c r="R95" s="17">
        <v>0</v>
      </c>
      <c r="T95" s="17">
        <v>0</v>
      </c>
      <c r="U95" s="17">
        <v>0</v>
      </c>
      <c r="V95" s="17">
        <v>0</v>
      </c>
      <c r="W95" s="17">
        <v>0</v>
      </c>
      <c r="X95" s="17">
        <v>0</v>
      </c>
      <c r="Y95" s="17">
        <v>0</v>
      </c>
      <c r="Z95" s="17">
        <v>0</v>
      </c>
      <c r="AA95" s="17">
        <v>0</v>
      </c>
      <c r="AB95" s="17">
        <v>0</v>
      </c>
      <c r="AE95" s="18">
        <f>E95+V95-'[1]связь с ИТОГ ДЕНЬГИ 2024'!C91</f>
        <v>0</v>
      </c>
      <c r="AF95" s="18">
        <f>Y95+H95-'[1]связь с ИТОГ ДЕНЬГИ 2024'!D91</f>
        <v>0</v>
      </c>
      <c r="AG95" s="18">
        <f>K95+AB95-'[1]связь с ИТОГ ДЕНЬГИ 2024'!E91</f>
        <v>0</v>
      </c>
    </row>
    <row r="96" spans="2:33" hidden="1">
      <c r="B96" s="19" t="s">
        <v>93</v>
      </c>
      <c r="C96" s="17">
        <v>0</v>
      </c>
      <c r="D96" s="17">
        <v>0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17">
        <v>0</v>
      </c>
      <c r="T96" s="17">
        <v>0</v>
      </c>
      <c r="U96" s="17">
        <v>0</v>
      </c>
      <c r="V96" s="17">
        <v>0</v>
      </c>
      <c r="W96" s="17">
        <v>0</v>
      </c>
      <c r="X96" s="17">
        <v>0</v>
      </c>
      <c r="Y96" s="17">
        <v>0</v>
      </c>
      <c r="Z96" s="17">
        <v>0</v>
      </c>
      <c r="AA96" s="17">
        <v>0</v>
      </c>
      <c r="AB96" s="17">
        <v>0</v>
      </c>
      <c r="AE96" s="18">
        <f>E96+V96-'[1]связь с ИТОГ ДЕНЬГИ 2024'!C92</f>
        <v>0</v>
      </c>
      <c r="AF96" s="18">
        <f>Y96+H96-'[1]связь с ИТОГ ДЕНЬГИ 2024'!D92</f>
        <v>0</v>
      </c>
      <c r="AG96" s="18">
        <f>K96+AB96-'[1]связь с ИТОГ ДЕНЬГИ 2024'!E92</f>
        <v>0</v>
      </c>
    </row>
    <row r="97" spans="2:33">
      <c r="B97" s="19" t="s">
        <v>94</v>
      </c>
      <c r="C97" s="17">
        <v>42826</v>
      </c>
      <c r="D97" s="17">
        <v>76501</v>
      </c>
      <c r="E97" s="17">
        <v>119327</v>
      </c>
      <c r="F97" s="17">
        <v>410158.16682535701</v>
      </c>
      <c r="G97" s="17">
        <v>730587.83317464311</v>
      </c>
      <c r="H97" s="17">
        <v>1140746</v>
      </c>
      <c r="I97" s="17">
        <v>1857598679.916384</v>
      </c>
      <c r="J97" s="17">
        <v>3102456766.0718145</v>
      </c>
      <c r="K97" s="17">
        <v>4960055445.9881992</v>
      </c>
      <c r="L97" s="17">
        <v>0</v>
      </c>
      <c r="M97" s="17">
        <v>1060</v>
      </c>
      <c r="N97" s="17">
        <v>1572</v>
      </c>
      <c r="O97" s="17">
        <v>2632</v>
      </c>
      <c r="P97" s="17">
        <v>208358594.45612931</v>
      </c>
      <c r="Q97" s="17">
        <v>309727550.54387069</v>
      </c>
      <c r="R97" s="17">
        <v>518086145</v>
      </c>
      <c r="T97" s="17">
        <v>1406</v>
      </c>
      <c r="U97" s="17">
        <v>2452</v>
      </c>
      <c r="V97" s="17">
        <v>3858</v>
      </c>
      <c r="W97" s="17">
        <v>18170.179865652201</v>
      </c>
      <c r="X97" s="17">
        <v>31747.820134347799</v>
      </c>
      <c r="Y97" s="17">
        <v>49918</v>
      </c>
      <c r="Z97" s="17">
        <v>64954342.55653619</v>
      </c>
      <c r="AA97" s="17">
        <v>114162706.43726382</v>
      </c>
      <c r="AB97" s="17">
        <v>179117048.99379998</v>
      </c>
      <c r="AE97" s="18">
        <f>E97+V97-'[1]связь с ИТОГ ДЕНЬГИ 2024'!C93</f>
        <v>0</v>
      </c>
      <c r="AF97" s="18">
        <f>Y97+H97-'[1]связь с ИТОГ ДЕНЬГИ 2024'!D93</f>
        <v>-3540</v>
      </c>
      <c r="AG97" s="18">
        <f>K97+AB97-'[1]связь с ИТОГ ДЕНЬГИ 2024'!E93</f>
        <v>-7.9984664916992188E-3</v>
      </c>
    </row>
    <row r="98" spans="2:33" ht="15.6" hidden="1">
      <c r="B98" s="26"/>
      <c r="E98" s="27">
        <f>'[1]связь с ИТОГ ДЕНЬГИ 2024'!C93</f>
        <v>123185</v>
      </c>
      <c r="K98" s="27">
        <f>'[1]связь с ИТОГ ДЕНЬГИ 2024'!E93</f>
        <v>5139172494.9899979</v>
      </c>
      <c r="L98" s="1"/>
      <c r="O98" s="27">
        <f>'[1]ОБЪЕМЫ ВСЕГО'!F93</f>
        <v>2632</v>
      </c>
      <c r="R98" s="27">
        <f>'[1]ОБЪЕМЫ ВСЕГО'!H93</f>
        <v>518086145</v>
      </c>
      <c r="V98" s="27">
        <f>'[1]ОБЪЕМЫ ВСЕГО'!L93</f>
        <v>3858</v>
      </c>
      <c r="AB98" s="27">
        <f>'[1]ОБЪЕМЫ ВСЕГО'!N93</f>
        <v>179117048.99379998</v>
      </c>
    </row>
    <row r="99" spans="2:33" hidden="1">
      <c r="E99" s="27">
        <f>E98-E97-V97</f>
        <v>0</v>
      </c>
      <c r="K99" s="27">
        <f>K98-K97-AB97</f>
        <v>7.9986453056335449E-3</v>
      </c>
      <c r="L99" s="1"/>
      <c r="O99" s="29">
        <f>O98-O97</f>
        <v>0</v>
      </c>
      <c r="R99" s="29">
        <f>R98-R97</f>
        <v>0</v>
      </c>
      <c r="V99" s="29">
        <f>V98-V97</f>
        <v>0</v>
      </c>
      <c r="AB99" s="29">
        <f>AB98-AB97</f>
        <v>0</v>
      </c>
    </row>
    <row r="100" spans="2:33" hidden="1"/>
    <row r="101" spans="2:33" hidden="1"/>
    <row r="102" spans="2:33" hidden="1"/>
    <row r="103" spans="2:33" hidden="1"/>
    <row r="104" spans="2:33" hidden="1"/>
    <row r="105" spans="2:33" hidden="1"/>
    <row r="106" spans="2:33" hidden="1"/>
    <row r="107" spans="2:33" hidden="1"/>
  </sheetData>
  <mergeCells count="10">
    <mergeCell ref="B3:J3"/>
    <mergeCell ref="F1:K1"/>
    <mergeCell ref="T6:V6"/>
    <mergeCell ref="Z6:AB6"/>
    <mergeCell ref="B6:B8"/>
    <mergeCell ref="C6:E6"/>
    <mergeCell ref="F6:H6"/>
    <mergeCell ref="I6:K6"/>
    <mergeCell ref="M6:O6"/>
    <mergeCell ref="P6:R6"/>
  </mergeCells>
  <pageMargins left="0.11811023622047245" right="0.11811023622047245" top="0.74803149606299213" bottom="0.15748031496062992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99"/>
  <sheetViews>
    <sheetView zoomScale="70" zoomScaleNormal="70" workbookViewId="0">
      <pane xSplit="2" ySplit="4" topLeftCell="C20" activePane="bottomRight" state="frozen"/>
      <selection pane="topRight" activeCell="C1" sqref="C1"/>
      <selection pane="bottomLeft" activeCell="A5" sqref="A5"/>
      <selection pane="bottomRight" activeCell="B39" sqref="B39"/>
    </sheetView>
  </sheetViews>
  <sheetFormatPr defaultColWidth="9.109375" defaultRowHeight="14.4"/>
  <cols>
    <col min="1" max="1" width="9.109375" style="1"/>
    <col min="2" max="2" width="60.44140625" style="28" customWidth="1"/>
    <col min="3" max="5" width="12.88671875" style="1" customWidth="1"/>
    <col min="6" max="8" width="14.33203125" style="1" customWidth="1"/>
    <col min="9" max="11" width="17.33203125" style="1" customWidth="1"/>
    <col min="12" max="12" width="9.109375" style="3"/>
    <col min="13" max="15" width="14.33203125" style="1" customWidth="1"/>
    <col min="16" max="18" width="13.88671875" style="1" hidden="1" customWidth="1"/>
    <col min="19" max="21" width="18.6640625" style="1" customWidth="1"/>
    <col min="22" max="22" width="9.109375" style="3"/>
    <col min="23" max="26" width="0" style="3" hidden="1" customWidth="1"/>
    <col min="27" max="16384" width="9.109375" style="3"/>
  </cols>
  <sheetData>
    <row r="1" spans="2:25" ht="18">
      <c r="B1" s="2" t="s">
        <v>95</v>
      </c>
      <c r="M1" s="4" t="s">
        <v>2</v>
      </c>
    </row>
    <row r="2" spans="2:25" ht="18">
      <c r="B2" s="40" t="s">
        <v>3</v>
      </c>
      <c r="C2" s="5" t="s">
        <v>4</v>
      </c>
      <c r="D2" s="6"/>
      <c r="E2" s="6"/>
      <c r="F2" s="5" t="s">
        <v>96</v>
      </c>
      <c r="G2" s="6"/>
      <c r="H2" s="6"/>
      <c r="I2" s="41" t="s">
        <v>6</v>
      </c>
      <c r="J2" s="41"/>
      <c r="K2" s="41"/>
      <c r="M2" s="5" t="s">
        <v>4</v>
      </c>
      <c r="N2" s="6"/>
      <c r="O2" s="6"/>
      <c r="P2" s="5" t="s">
        <v>96</v>
      </c>
      <c r="Q2" s="6"/>
      <c r="R2" s="6"/>
      <c r="S2" s="37" t="s">
        <v>6</v>
      </c>
      <c r="T2" s="38"/>
      <c r="U2" s="38"/>
    </row>
    <row r="3" spans="2:25" ht="52.5" customHeight="1">
      <c r="B3" s="40"/>
      <c r="C3" s="7" t="s">
        <v>7</v>
      </c>
      <c r="D3" s="7" t="s">
        <v>8</v>
      </c>
      <c r="E3" s="30" t="s">
        <v>9</v>
      </c>
      <c r="F3" s="10" t="s">
        <v>7</v>
      </c>
      <c r="G3" s="9" t="s">
        <v>8</v>
      </c>
      <c r="H3" s="10" t="s">
        <v>9</v>
      </c>
      <c r="I3" s="12" t="s">
        <v>7</v>
      </c>
      <c r="J3" s="12" t="s">
        <v>8</v>
      </c>
      <c r="K3" s="12" t="s">
        <v>9</v>
      </c>
      <c r="M3" s="9" t="s">
        <v>7</v>
      </c>
      <c r="N3" s="9" t="s">
        <v>8</v>
      </c>
      <c r="O3" s="9" t="s">
        <v>9</v>
      </c>
      <c r="P3" s="9" t="s">
        <v>7</v>
      </c>
      <c r="Q3" s="9" t="s">
        <v>8</v>
      </c>
      <c r="R3" s="9" t="s">
        <v>9</v>
      </c>
      <c r="S3" s="12" t="s">
        <v>7</v>
      </c>
      <c r="T3" s="12" t="s">
        <v>8</v>
      </c>
      <c r="U3" s="12" t="s">
        <v>9</v>
      </c>
    </row>
    <row r="4" spans="2:25">
      <c r="B4" s="40"/>
      <c r="C4" s="13"/>
      <c r="D4" s="13"/>
      <c r="E4" s="13" t="s">
        <v>10</v>
      </c>
      <c r="F4" s="13"/>
      <c r="G4" s="13"/>
      <c r="H4" s="13" t="s">
        <v>10</v>
      </c>
      <c r="I4" s="13"/>
      <c r="J4" s="13"/>
      <c r="K4" s="13" t="s">
        <v>10</v>
      </c>
      <c r="M4" s="13"/>
      <c r="N4" s="13"/>
      <c r="O4" s="13" t="s">
        <v>10</v>
      </c>
      <c r="P4" s="13"/>
      <c r="Q4" s="13"/>
      <c r="R4" s="13" t="s">
        <v>10</v>
      </c>
      <c r="S4" s="13"/>
      <c r="T4" s="13"/>
      <c r="U4" s="13" t="s">
        <v>10</v>
      </c>
    </row>
    <row r="5" spans="2:25" ht="15.6">
      <c r="B5" s="14" t="s">
        <v>11</v>
      </c>
      <c r="C5" s="15"/>
      <c r="D5" s="15"/>
      <c r="E5" s="15"/>
      <c r="F5" s="15"/>
      <c r="G5" s="15"/>
      <c r="H5" s="15"/>
      <c r="I5" s="15"/>
      <c r="J5" s="15"/>
      <c r="K5" s="15"/>
      <c r="M5" s="15"/>
      <c r="N5" s="15"/>
      <c r="O5" s="15"/>
      <c r="P5" s="15"/>
      <c r="Q5" s="15"/>
      <c r="R5" s="15"/>
      <c r="S5" s="15"/>
      <c r="T5" s="15"/>
      <c r="U5" s="15"/>
    </row>
    <row r="6" spans="2:25" ht="15.6">
      <c r="B6" s="16" t="s">
        <v>12</v>
      </c>
      <c r="C6" s="17">
        <v>1368</v>
      </c>
      <c r="D6" s="17">
        <v>2192</v>
      </c>
      <c r="E6" s="17">
        <v>3560</v>
      </c>
      <c r="F6" s="17">
        <v>11063.200449438204</v>
      </c>
      <c r="G6" s="17">
        <v>17726.999550561799</v>
      </c>
      <c r="H6" s="17">
        <v>28790.200000000004</v>
      </c>
      <c r="I6" s="17">
        <v>27768299.620449431</v>
      </c>
      <c r="J6" s="17">
        <v>44494234.479550555</v>
      </c>
      <c r="K6" s="17">
        <v>72262534.099999994</v>
      </c>
      <c r="M6" s="17">
        <v>97</v>
      </c>
      <c r="N6" s="17">
        <v>143</v>
      </c>
      <c r="O6" s="17">
        <v>240</v>
      </c>
      <c r="P6" s="17">
        <v>970</v>
      </c>
      <c r="Q6" s="17">
        <v>1430</v>
      </c>
      <c r="R6" s="17">
        <v>2400</v>
      </c>
      <c r="S6" s="17">
        <v>2697736.654083333</v>
      </c>
      <c r="T6" s="17">
        <v>3977075.6859166659</v>
      </c>
      <c r="U6" s="17">
        <v>6674812.3399999989</v>
      </c>
      <c r="W6" s="18">
        <f>E6+O6-'[1]связь с ИТОГ ДЕНЬГИ 2024'!F6</f>
        <v>0</v>
      </c>
      <c r="X6" s="31">
        <f>H6+R6-'[1]связь с ИТОГ ДЕНЬГИ 2024'!G6</f>
        <v>0</v>
      </c>
      <c r="Y6" s="31">
        <f>K6+U6-'[1]связь с ИТОГ ДЕНЬГИ 2024'!H6</f>
        <v>0</v>
      </c>
    </row>
    <row r="7" spans="2:25" ht="15.6">
      <c r="B7" s="16" t="s">
        <v>13</v>
      </c>
      <c r="C7" s="17">
        <v>1912</v>
      </c>
      <c r="D7" s="17">
        <v>3274</v>
      </c>
      <c r="E7" s="17">
        <v>5186</v>
      </c>
      <c r="F7" s="17">
        <v>14037.678364828384</v>
      </c>
      <c r="G7" s="17">
        <v>24037.321635171615</v>
      </c>
      <c r="H7" s="17">
        <v>38075</v>
      </c>
      <c r="I7" s="17">
        <v>32769693.666483607</v>
      </c>
      <c r="J7" s="17">
        <v>56112958.715516381</v>
      </c>
      <c r="K7" s="17">
        <v>88882652.381999984</v>
      </c>
      <c r="M7" s="17">
        <v>188</v>
      </c>
      <c r="N7" s="17">
        <v>457</v>
      </c>
      <c r="O7" s="17">
        <v>645</v>
      </c>
      <c r="P7" s="17">
        <v>1880</v>
      </c>
      <c r="Q7" s="17">
        <v>4570</v>
      </c>
      <c r="R7" s="17">
        <v>6450</v>
      </c>
      <c r="S7" s="17">
        <v>4823177.8908899222</v>
      </c>
      <c r="T7" s="17">
        <v>11724427.107110078</v>
      </c>
      <c r="U7" s="17">
        <v>16547604.998</v>
      </c>
      <c r="W7" s="18">
        <f>E7+O7-'[1]связь с ИТОГ ДЕНЬГИ 2024'!F7</f>
        <v>0</v>
      </c>
      <c r="X7" s="31">
        <f>H7+R7-'[1]связь с ИТОГ ДЕНЬГИ 2024'!G7</f>
        <v>0</v>
      </c>
      <c r="Y7" s="31">
        <f>K7+U7-'[1]связь с ИТОГ ДЕНЬГИ 2024'!H7</f>
        <v>0</v>
      </c>
    </row>
    <row r="8" spans="2:25" ht="15.6">
      <c r="B8" s="16" t="s">
        <v>14</v>
      </c>
      <c r="C8" s="17">
        <v>3501</v>
      </c>
      <c r="D8" s="17">
        <v>5169</v>
      </c>
      <c r="E8" s="17">
        <v>8670</v>
      </c>
      <c r="F8" s="17">
        <v>14702.584775086505</v>
      </c>
      <c r="G8" s="17">
        <v>21707.415224913493</v>
      </c>
      <c r="H8" s="17">
        <v>36410</v>
      </c>
      <c r="I8" s="17">
        <v>257436571.32890782</v>
      </c>
      <c r="J8" s="17">
        <v>380088442.50189215</v>
      </c>
      <c r="K8" s="17">
        <v>637525013.83079994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W8" s="18">
        <f>E8+O8-'[1]связь с ИТОГ ДЕНЬГИ 2024'!F8</f>
        <v>0</v>
      </c>
      <c r="X8" s="31">
        <f>H8+R8-'[1]связь с ИТОГ ДЕНЬГИ 2024'!G8</f>
        <v>0</v>
      </c>
      <c r="Y8" s="31">
        <f>K8+U8-'[1]связь с ИТОГ ДЕНЬГИ 2024'!H8</f>
        <v>0</v>
      </c>
    </row>
    <row r="9" spans="2:25" ht="15.6" hidden="1">
      <c r="B9" s="16" t="s">
        <v>15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W9" s="18">
        <f>E9+O9-'[1]связь с ИТОГ ДЕНЬГИ 2024'!F9</f>
        <v>0</v>
      </c>
      <c r="X9" s="31">
        <f>H9+R9-'[1]связь с ИТОГ ДЕНЬГИ 2024'!G9</f>
        <v>0</v>
      </c>
      <c r="Y9" s="31">
        <f>K9+U9-'[1]связь с ИТОГ ДЕНЬГИ 2024'!H9</f>
        <v>0</v>
      </c>
    </row>
    <row r="10" spans="2:25" ht="15.6">
      <c r="B10" s="16" t="s">
        <v>16</v>
      </c>
      <c r="C10" s="17">
        <v>89</v>
      </c>
      <c r="D10" s="17">
        <v>141</v>
      </c>
      <c r="E10" s="17">
        <v>230</v>
      </c>
      <c r="F10" s="17">
        <v>1068</v>
      </c>
      <c r="G10" s="17">
        <v>1692</v>
      </c>
      <c r="H10" s="17">
        <v>2760</v>
      </c>
      <c r="I10" s="17">
        <v>1315541.9300000002</v>
      </c>
      <c r="J10" s="17">
        <v>2084173.1700000002</v>
      </c>
      <c r="K10" s="17">
        <v>3399715.1000000006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W10" s="18">
        <f>E10+O10-'[1]связь с ИТОГ ДЕНЬГИ 2024'!F10</f>
        <v>0</v>
      </c>
      <c r="X10" s="31">
        <f>H10+R10-'[1]связь с ИТОГ ДЕНЬГИ 2024'!G10</f>
        <v>0</v>
      </c>
      <c r="Y10" s="31">
        <f>K10+U10-'[1]связь с ИТОГ ДЕНЬГИ 2024'!H10</f>
        <v>0</v>
      </c>
    </row>
    <row r="11" spans="2:25" ht="15.6" hidden="1">
      <c r="B11" s="16" t="s">
        <v>17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W11" s="18">
        <f>E11+O11-'[1]связь с ИТОГ ДЕНЬГИ 2024'!F11</f>
        <v>0</v>
      </c>
      <c r="X11" s="31">
        <f>H11+R11-'[1]связь с ИТОГ ДЕНЬГИ 2024'!G11</f>
        <v>0</v>
      </c>
      <c r="Y11" s="31">
        <f>K11+U11-'[1]связь с ИТОГ ДЕНЬГИ 2024'!H11</f>
        <v>0</v>
      </c>
    </row>
    <row r="12" spans="2:25" ht="15.6" hidden="1">
      <c r="B12" s="16" t="s">
        <v>18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W12" s="18">
        <f>E12+O12-'[1]связь с ИТОГ ДЕНЬГИ 2024'!F12</f>
        <v>0</v>
      </c>
      <c r="X12" s="31">
        <f>H12+R12-'[1]связь с ИТОГ ДЕНЬГИ 2024'!G12</f>
        <v>0</v>
      </c>
      <c r="Y12" s="31">
        <f>K12+U12-'[1]связь с ИТОГ ДЕНЬГИ 2024'!H12</f>
        <v>0</v>
      </c>
    </row>
    <row r="13" spans="2:25" ht="15.6" hidden="1">
      <c r="B13" s="16" t="s">
        <v>19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W13" s="18">
        <f>E13+O13-'[1]связь с ИТОГ ДЕНЬГИ 2024'!F13</f>
        <v>0</v>
      </c>
      <c r="X13" s="31">
        <f>H13+R13-'[1]связь с ИТОГ ДЕНЬГИ 2024'!G13</f>
        <v>0</v>
      </c>
      <c r="Y13" s="31">
        <f>K13+U13-'[1]связь с ИТОГ ДЕНЬГИ 2024'!H13</f>
        <v>0</v>
      </c>
    </row>
    <row r="14" spans="2:25" ht="31.2" hidden="1">
      <c r="B14" s="16" t="s">
        <v>20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W14" s="18">
        <f>E14+O14-'[1]связь с ИТОГ ДЕНЬГИ 2024'!F14</f>
        <v>0</v>
      </c>
      <c r="X14" s="31">
        <f>H14+R14-'[1]связь с ИТОГ ДЕНЬГИ 2024'!G14</f>
        <v>0</v>
      </c>
      <c r="Y14" s="31">
        <f>K14+U14-'[1]связь с ИТОГ ДЕНЬГИ 2024'!H14</f>
        <v>0</v>
      </c>
    </row>
    <row r="15" spans="2:25" ht="15.6" hidden="1">
      <c r="B15" s="16"/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W15" s="18">
        <f>E15+O15-'[1]связь с ИТОГ ДЕНЬГИ 2024'!F15</f>
        <v>0</v>
      </c>
      <c r="X15" s="31">
        <f>H15+R15-'[1]связь с ИТОГ ДЕНЬГИ 2024'!G15</f>
        <v>0</v>
      </c>
      <c r="Y15" s="31">
        <f>K15+U15-'[1]связь с ИТОГ ДЕНЬГИ 2024'!H15</f>
        <v>0</v>
      </c>
    </row>
    <row r="16" spans="2:25" ht="15.6" hidden="1">
      <c r="B16" s="16"/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W16" s="18">
        <f>E16+O16-'[1]связь с ИТОГ ДЕНЬГИ 2024'!F16</f>
        <v>0</v>
      </c>
      <c r="X16" s="31">
        <f>H16+R16-'[1]связь с ИТОГ ДЕНЬГИ 2024'!G16</f>
        <v>0</v>
      </c>
      <c r="Y16" s="31">
        <f>K16+U16-'[1]связь с ИТОГ ДЕНЬГИ 2024'!H16</f>
        <v>0</v>
      </c>
    </row>
    <row r="17" spans="2:25">
      <c r="B17" s="19" t="s">
        <v>21</v>
      </c>
      <c r="C17" s="17">
        <v>6870</v>
      </c>
      <c r="D17" s="17">
        <v>10776</v>
      </c>
      <c r="E17" s="17">
        <v>17646</v>
      </c>
      <c r="F17" s="17">
        <v>40871.463589353094</v>
      </c>
      <c r="G17" s="17">
        <v>65163.736410646903</v>
      </c>
      <c r="H17" s="17">
        <v>106035.20000000001</v>
      </c>
      <c r="I17" s="17">
        <v>319290106.54584086</v>
      </c>
      <c r="J17" s="17">
        <v>482779808.8669591</v>
      </c>
      <c r="K17" s="17">
        <v>802069915.41279995</v>
      </c>
      <c r="M17" s="17">
        <v>285</v>
      </c>
      <c r="N17" s="17">
        <v>600</v>
      </c>
      <c r="O17" s="17">
        <v>885</v>
      </c>
      <c r="P17" s="17">
        <v>2850</v>
      </c>
      <c r="Q17" s="17">
        <v>6000</v>
      </c>
      <c r="R17" s="17">
        <v>8850</v>
      </c>
      <c r="S17" s="17">
        <v>7520914.5449732551</v>
      </c>
      <c r="T17" s="17">
        <v>15701502.793026743</v>
      </c>
      <c r="U17" s="17">
        <v>23222417.338</v>
      </c>
      <c r="W17" s="18">
        <f>E17+O17-'[1]связь с ИТОГ ДЕНЬГИ 2024'!F17</f>
        <v>0</v>
      </c>
      <c r="X17" s="31">
        <f>H17+R17-'[1]связь с ИТОГ ДЕНЬГИ 2024'!G17</f>
        <v>0</v>
      </c>
      <c r="Y17" s="31">
        <f>K17+U17-'[1]связь с ИТОГ ДЕНЬГИ 2024'!H17</f>
        <v>0</v>
      </c>
    </row>
    <row r="18" spans="2:25" ht="15.6">
      <c r="B18" s="14" t="s">
        <v>22</v>
      </c>
      <c r="C18" s="17"/>
      <c r="D18" s="17"/>
      <c r="E18" s="17"/>
      <c r="F18" s="17"/>
      <c r="G18" s="17"/>
      <c r="H18" s="17"/>
      <c r="I18" s="17"/>
      <c r="J18" s="17"/>
      <c r="K18" s="17"/>
      <c r="M18" s="17"/>
      <c r="N18" s="17"/>
      <c r="O18" s="17"/>
      <c r="P18" s="17"/>
      <c r="Q18" s="17"/>
      <c r="R18" s="17"/>
      <c r="S18" s="17"/>
      <c r="T18" s="17"/>
      <c r="U18" s="17"/>
      <c r="W18" s="18">
        <f>E18+O18-'[1]связь с ИТОГ ДЕНЬГИ 2024'!F18</f>
        <v>0</v>
      </c>
      <c r="X18" s="31">
        <f>H18+R18-'[1]связь с ИТОГ ДЕНЬГИ 2024'!G18</f>
        <v>0</v>
      </c>
      <c r="Y18" s="31">
        <f>K18+U18-'[1]связь с ИТОГ ДЕНЬГИ 2024'!H18</f>
        <v>0</v>
      </c>
    </row>
    <row r="19" spans="2:25" ht="15.6">
      <c r="B19" s="16" t="s">
        <v>23</v>
      </c>
      <c r="C19" s="17">
        <v>780</v>
      </c>
      <c r="D19" s="17">
        <v>940</v>
      </c>
      <c r="E19" s="17">
        <v>1720</v>
      </c>
      <c r="F19" s="17">
        <v>6157.9186046511632</v>
      </c>
      <c r="G19" s="17">
        <v>7421.0813953488378</v>
      </c>
      <c r="H19" s="17">
        <v>13579</v>
      </c>
      <c r="I19" s="17">
        <v>11788169.87581395</v>
      </c>
      <c r="J19" s="17">
        <v>14206256.004186042</v>
      </c>
      <c r="K19" s="17">
        <v>25994425.879999992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W19" s="18">
        <f>E19+O19-'[1]связь с ИТОГ ДЕНЬГИ 2024'!F19</f>
        <v>0</v>
      </c>
      <c r="X19" s="31">
        <f>H19+R19-'[1]связь с ИТОГ ДЕНЬГИ 2024'!G19</f>
        <v>0</v>
      </c>
      <c r="Y19" s="31">
        <f>K19+U19-'[1]связь с ИТОГ ДЕНЬГИ 2024'!H19</f>
        <v>0</v>
      </c>
    </row>
    <row r="20" spans="2:25" ht="31.2">
      <c r="B20" s="16" t="s">
        <v>24</v>
      </c>
      <c r="C20" s="17">
        <v>1301</v>
      </c>
      <c r="D20" s="17">
        <v>1609</v>
      </c>
      <c r="E20" s="17">
        <v>2910</v>
      </c>
      <c r="F20" s="17">
        <v>13019.388659793814</v>
      </c>
      <c r="G20" s="17">
        <v>16101.611340206186</v>
      </c>
      <c r="H20" s="17">
        <v>29121</v>
      </c>
      <c r="I20" s="17">
        <v>34533117.529782958</v>
      </c>
      <c r="J20" s="17">
        <v>42708521.218617044</v>
      </c>
      <c r="K20" s="17">
        <v>77241638.748400003</v>
      </c>
      <c r="M20" s="17">
        <v>180</v>
      </c>
      <c r="N20" s="17">
        <v>290</v>
      </c>
      <c r="O20" s="17">
        <v>470</v>
      </c>
      <c r="P20" s="17">
        <v>1800</v>
      </c>
      <c r="Q20" s="17">
        <v>2900</v>
      </c>
      <c r="R20" s="17">
        <v>4700</v>
      </c>
      <c r="S20" s="17">
        <v>4401949.3167829784</v>
      </c>
      <c r="T20" s="17">
        <v>7092029.4548170203</v>
      </c>
      <c r="U20" s="17">
        <v>11493978.771599999</v>
      </c>
      <c r="W20" s="18">
        <f>E20+O20-'[1]связь с ИТОГ ДЕНЬГИ 2024'!F20</f>
        <v>0</v>
      </c>
      <c r="X20" s="31">
        <f>H20+R20-'[1]связь с ИТОГ ДЕНЬГИ 2024'!G20</f>
        <v>0</v>
      </c>
      <c r="Y20" s="31">
        <f>K20+U20-'[1]связь с ИТОГ ДЕНЬГИ 2024'!H20</f>
        <v>0</v>
      </c>
    </row>
    <row r="21" spans="2:25" ht="15.6">
      <c r="B21" s="20" t="s">
        <v>25</v>
      </c>
      <c r="C21" s="17">
        <v>26</v>
      </c>
      <c r="D21" s="17">
        <v>33</v>
      </c>
      <c r="E21" s="17">
        <v>59</v>
      </c>
      <c r="F21" s="17">
        <v>156.4406779661017</v>
      </c>
      <c r="G21" s="17">
        <v>198.5593220338983</v>
      </c>
      <c r="H21" s="17">
        <v>355</v>
      </c>
      <c r="I21" s="17">
        <v>293155.53932203387</v>
      </c>
      <c r="J21" s="17">
        <v>372082.03067796608</v>
      </c>
      <c r="K21" s="17">
        <v>665237.56999999995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W21" s="18">
        <f>E21+O21-'[1]связь с ИТОГ ДЕНЬГИ 2024'!F21</f>
        <v>0</v>
      </c>
      <c r="X21" s="31">
        <f>H21+R21-'[1]связь с ИТОГ ДЕНЬГИ 2024'!G21</f>
        <v>0</v>
      </c>
      <c r="Y21" s="31">
        <f>K21+U21-'[1]связь с ИТОГ ДЕНЬГИ 2024'!H21</f>
        <v>0</v>
      </c>
    </row>
    <row r="22" spans="2:25" ht="15.6">
      <c r="B22" s="16" t="s">
        <v>26</v>
      </c>
      <c r="C22" s="17">
        <v>272</v>
      </c>
      <c r="D22" s="17">
        <v>328</v>
      </c>
      <c r="E22" s="17">
        <v>600</v>
      </c>
      <c r="F22" s="17">
        <v>2579.4666666666662</v>
      </c>
      <c r="G22" s="17">
        <v>3110.5333333333328</v>
      </c>
      <c r="H22" s="17">
        <v>5689.9999999999991</v>
      </c>
      <c r="I22" s="17">
        <v>3748429.5701333336</v>
      </c>
      <c r="J22" s="17">
        <v>4520165.0698666666</v>
      </c>
      <c r="K22" s="17">
        <v>8268594.6400000006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W22" s="18">
        <f>E22+O22-'[1]связь с ИТОГ ДЕНЬГИ 2024'!F22</f>
        <v>0</v>
      </c>
      <c r="X22" s="31">
        <f>H22+R22-'[1]связь с ИТОГ ДЕНЬГИ 2024'!G22</f>
        <v>0</v>
      </c>
      <c r="Y22" s="31">
        <f>K22+U22-'[1]связь с ИТОГ ДЕНЬГИ 2024'!H22</f>
        <v>0</v>
      </c>
    </row>
    <row r="23" spans="2:25" ht="15.6">
      <c r="B23" s="16" t="s">
        <v>27</v>
      </c>
      <c r="C23" s="17">
        <v>852</v>
      </c>
      <c r="D23" s="17">
        <v>1028</v>
      </c>
      <c r="E23" s="17">
        <v>1880</v>
      </c>
      <c r="F23" s="17">
        <v>8053.2127659574471</v>
      </c>
      <c r="G23" s="17">
        <v>9716.7872340425547</v>
      </c>
      <c r="H23" s="17">
        <v>17770</v>
      </c>
      <c r="I23" s="17">
        <v>12947082.416234044</v>
      </c>
      <c r="J23" s="17">
        <v>15621597.093765959</v>
      </c>
      <c r="K23" s="17">
        <v>28568679.510000005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W23" s="18">
        <f>E23+O23-'[1]связь с ИТОГ ДЕНЬГИ 2024'!F23</f>
        <v>0</v>
      </c>
      <c r="X23" s="31">
        <f>H23+R23-'[1]связь с ИТОГ ДЕНЬГИ 2024'!G23</f>
        <v>0</v>
      </c>
      <c r="Y23" s="31">
        <f>K23+U23-'[1]связь с ИТОГ ДЕНЬГИ 2024'!H23</f>
        <v>0</v>
      </c>
    </row>
    <row r="24" spans="2:25" ht="15.6">
      <c r="B24" s="16" t="s">
        <v>28</v>
      </c>
      <c r="C24" s="17">
        <v>422</v>
      </c>
      <c r="D24" s="17">
        <v>508</v>
      </c>
      <c r="E24" s="17">
        <v>930</v>
      </c>
      <c r="F24" s="17">
        <v>4047.5698924731182</v>
      </c>
      <c r="G24" s="17">
        <v>4872.4301075268822</v>
      </c>
      <c r="H24" s="17">
        <v>8920</v>
      </c>
      <c r="I24" s="17">
        <v>6120241.9988180641</v>
      </c>
      <c r="J24" s="17">
        <v>7367495.1075819349</v>
      </c>
      <c r="K24" s="17">
        <v>13487737.106399998</v>
      </c>
      <c r="M24" s="17">
        <v>209</v>
      </c>
      <c r="N24" s="17">
        <v>304</v>
      </c>
      <c r="O24" s="17">
        <v>513</v>
      </c>
      <c r="P24" s="17">
        <v>2090</v>
      </c>
      <c r="Q24" s="17">
        <v>3040</v>
      </c>
      <c r="R24" s="17">
        <v>5130</v>
      </c>
      <c r="S24" s="17">
        <v>5159029.5588740744</v>
      </c>
      <c r="T24" s="17">
        <v>7504042.9947259258</v>
      </c>
      <c r="U24" s="17">
        <v>12663072.5536</v>
      </c>
      <c r="W24" s="18">
        <f>E24+O24-'[1]связь с ИТОГ ДЕНЬГИ 2024'!F24</f>
        <v>0</v>
      </c>
      <c r="X24" s="31">
        <f>H24+R24-'[1]связь с ИТОГ ДЕНЬГИ 2024'!G24</f>
        <v>0</v>
      </c>
      <c r="Y24" s="31">
        <f>K24+U24-'[1]связь с ИТОГ ДЕНЬГИ 2024'!H24</f>
        <v>0</v>
      </c>
    </row>
    <row r="25" spans="2:25" ht="15.6">
      <c r="B25" s="16" t="s">
        <v>29</v>
      </c>
      <c r="C25" s="17">
        <v>439</v>
      </c>
      <c r="D25" s="17">
        <v>611</v>
      </c>
      <c r="E25" s="17">
        <v>1050</v>
      </c>
      <c r="F25" s="17">
        <v>3873.652380952381</v>
      </c>
      <c r="G25" s="17">
        <v>5391.3476190476194</v>
      </c>
      <c r="H25" s="17">
        <v>9265</v>
      </c>
      <c r="I25" s="17">
        <v>5470053.0780380955</v>
      </c>
      <c r="J25" s="17">
        <v>7613217.3819619045</v>
      </c>
      <c r="K25" s="17">
        <v>13083270.460000001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W25" s="18">
        <f>E25+O25-'[1]связь с ИТОГ ДЕНЬГИ 2024'!F25</f>
        <v>0</v>
      </c>
      <c r="X25" s="31">
        <f>H25+R25-'[1]связь с ИТОГ ДЕНЬГИ 2024'!G25</f>
        <v>0</v>
      </c>
      <c r="Y25" s="31">
        <f>K25+U25-'[1]связь с ИТОГ ДЕНЬГИ 2024'!H25</f>
        <v>0</v>
      </c>
    </row>
    <row r="26" spans="2:25" ht="15.6">
      <c r="B26" s="16" t="s">
        <v>30</v>
      </c>
      <c r="C26" s="17">
        <v>192</v>
      </c>
      <c r="D26" s="17">
        <v>268</v>
      </c>
      <c r="E26" s="17">
        <v>460</v>
      </c>
      <c r="F26" s="17">
        <v>1669.5652173913043</v>
      </c>
      <c r="G26" s="17">
        <v>2330.4347826086955</v>
      </c>
      <c r="H26" s="17">
        <v>4000</v>
      </c>
      <c r="I26" s="17">
        <v>1878899.4615652172</v>
      </c>
      <c r="J26" s="17">
        <v>2622630.4984347825</v>
      </c>
      <c r="K26" s="17">
        <v>4501529.96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W26" s="18">
        <f>E26+O26-'[1]связь с ИТОГ ДЕНЬГИ 2024'!F26</f>
        <v>0</v>
      </c>
      <c r="X26" s="31">
        <f>H26+R26-'[1]связь с ИТОГ ДЕНЬГИ 2024'!G26</f>
        <v>0</v>
      </c>
      <c r="Y26" s="31">
        <f>K26+U26-'[1]связь с ИТОГ ДЕНЬГИ 2024'!H26</f>
        <v>0</v>
      </c>
    </row>
    <row r="27" spans="2:25" ht="15.6">
      <c r="B27" s="16" t="s">
        <v>31</v>
      </c>
      <c r="C27" s="17">
        <v>46</v>
      </c>
      <c r="D27" s="17">
        <v>64</v>
      </c>
      <c r="E27" s="17">
        <v>110</v>
      </c>
      <c r="F27" s="17">
        <v>460</v>
      </c>
      <c r="G27" s="17">
        <v>640</v>
      </c>
      <c r="H27" s="17">
        <v>1100</v>
      </c>
      <c r="I27" s="17">
        <v>663474.56000000006</v>
      </c>
      <c r="J27" s="17">
        <v>923095.04000000004</v>
      </c>
      <c r="K27" s="17">
        <v>1586569.6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W27" s="18">
        <f>E27+O27-'[1]связь с ИТОГ ДЕНЬГИ 2024'!F27</f>
        <v>0</v>
      </c>
      <c r="X27" s="31">
        <f>H27+R27-'[1]связь с ИТОГ ДЕНЬГИ 2024'!G27</f>
        <v>0</v>
      </c>
      <c r="Y27" s="31">
        <f>K27+U27-'[1]связь с ИТОГ ДЕНЬГИ 2024'!H27</f>
        <v>0</v>
      </c>
    </row>
    <row r="28" spans="2:25" ht="31.2" hidden="1">
      <c r="B28" s="16" t="s">
        <v>32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W28" s="18">
        <f>E28+O28-'[1]связь с ИТОГ ДЕНЬГИ 2024'!F28</f>
        <v>0</v>
      </c>
      <c r="X28" s="31">
        <f>H28+R28-'[1]связь с ИТОГ ДЕНЬГИ 2024'!G28</f>
        <v>0</v>
      </c>
      <c r="Y28" s="31">
        <f>K28+U28-'[1]связь с ИТОГ ДЕНЬГИ 2024'!H28</f>
        <v>0</v>
      </c>
    </row>
    <row r="29" spans="2:25" ht="15.6" hidden="1">
      <c r="B29" s="16" t="s">
        <v>33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W29" s="18">
        <f>E29+O29-'[1]связь с ИТОГ ДЕНЬГИ 2024'!F29</f>
        <v>0</v>
      </c>
      <c r="X29" s="31">
        <f>H29+R29-'[1]связь с ИТОГ ДЕНЬГИ 2024'!G29</f>
        <v>0</v>
      </c>
      <c r="Y29" s="31">
        <f>K29+U29-'[1]связь с ИТОГ ДЕНЬГИ 2024'!H29</f>
        <v>0</v>
      </c>
    </row>
    <row r="30" spans="2:25" ht="15.6" hidden="1">
      <c r="B30" s="16" t="s">
        <v>34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W30" s="18">
        <f>E30+O30-'[1]связь с ИТОГ ДЕНЬГИ 2024'!F30</f>
        <v>0</v>
      </c>
      <c r="X30" s="31">
        <f>H30+R30-'[1]связь с ИТОГ ДЕНЬГИ 2024'!G30</f>
        <v>0</v>
      </c>
      <c r="Y30" s="31">
        <f>K30+U30-'[1]связь с ИТОГ ДЕНЬГИ 2024'!H30</f>
        <v>0</v>
      </c>
    </row>
    <row r="31" spans="2:25" ht="15.6" hidden="1">
      <c r="B31" s="16" t="s">
        <v>35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W31" s="18">
        <f>E31+O31-'[1]связь с ИТОГ ДЕНЬГИ 2024'!F31</f>
        <v>0</v>
      </c>
      <c r="X31" s="31">
        <f>H31+R31-'[1]связь с ИТОГ ДЕНЬГИ 2024'!G31</f>
        <v>0</v>
      </c>
      <c r="Y31" s="31">
        <f>K31+U31-'[1]связь с ИТОГ ДЕНЬГИ 2024'!H31</f>
        <v>0</v>
      </c>
    </row>
    <row r="32" spans="2:25" ht="15.6" hidden="1">
      <c r="B32" s="16" t="s">
        <v>36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W32" s="18">
        <f>E32+O32-'[1]связь с ИТОГ ДЕНЬГИ 2024'!F32</f>
        <v>0</v>
      </c>
      <c r="X32" s="31">
        <f>H32+R32-'[1]связь с ИТОГ ДЕНЬГИ 2024'!G32</f>
        <v>0</v>
      </c>
      <c r="Y32" s="31">
        <f>K32+U32-'[1]связь с ИТОГ ДЕНЬГИ 2024'!H32</f>
        <v>0</v>
      </c>
    </row>
    <row r="33" spans="2:25" hidden="1">
      <c r="B33" s="21"/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W33" s="18">
        <f>E33+O33-'[1]связь с ИТОГ ДЕНЬГИ 2024'!F33</f>
        <v>0</v>
      </c>
      <c r="X33" s="31">
        <f>H33+R33-'[1]связь с ИТОГ ДЕНЬГИ 2024'!G33</f>
        <v>0</v>
      </c>
      <c r="Y33" s="31">
        <f>K33+U33-'[1]связь с ИТОГ ДЕНЬГИ 2024'!H33</f>
        <v>0</v>
      </c>
    </row>
    <row r="34" spans="2:25" hidden="1">
      <c r="B34" s="21"/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W34" s="18">
        <f>E34+O34-'[1]связь с ИТОГ ДЕНЬГИ 2024'!F34</f>
        <v>0</v>
      </c>
      <c r="X34" s="31">
        <f>H34+R34-'[1]связь с ИТОГ ДЕНЬГИ 2024'!G34</f>
        <v>0</v>
      </c>
      <c r="Y34" s="31">
        <f>K34+U34-'[1]связь с ИТОГ ДЕНЬГИ 2024'!H34</f>
        <v>0</v>
      </c>
    </row>
    <row r="35" spans="2:25" hidden="1">
      <c r="B35" s="21"/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W35" s="18">
        <f>E35+O35-'[1]связь с ИТОГ ДЕНЬГИ 2024'!F35</f>
        <v>0</v>
      </c>
      <c r="X35" s="31">
        <f>H35+R35-'[1]связь с ИТОГ ДЕНЬГИ 2024'!G35</f>
        <v>0</v>
      </c>
      <c r="Y35" s="31">
        <f>K35+U35-'[1]связь с ИТОГ ДЕНЬГИ 2024'!H35</f>
        <v>0</v>
      </c>
    </row>
    <row r="36" spans="2:25">
      <c r="B36" s="19" t="s">
        <v>37</v>
      </c>
      <c r="C36" s="17">
        <v>4330</v>
      </c>
      <c r="D36" s="17">
        <v>5389</v>
      </c>
      <c r="E36" s="17">
        <v>9719</v>
      </c>
      <c r="F36" s="17">
        <v>40017.214865851995</v>
      </c>
      <c r="G36" s="17">
        <v>49782.785134148005</v>
      </c>
      <c r="H36" s="17">
        <v>89800</v>
      </c>
      <c r="I36" s="17">
        <v>77442624.0297077</v>
      </c>
      <c r="J36" s="17">
        <v>95955059.445092306</v>
      </c>
      <c r="K36" s="17">
        <v>173397683.47480002</v>
      </c>
      <c r="M36" s="17">
        <v>389</v>
      </c>
      <c r="N36" s="17">
        <v>594</v>
      </c>
      <c r="O36" s="17">
        <v>983</v>
      </c>
      <c r="P36" s="17">
        <v>3890</v>
      </c>
      <c r="Q36" s="17">
        <v>5940</v>
      </c>
      <c r="R36" s="17">
        <v>9830</v>
      </c>
      <c r="S36" s="17">
        <v>9560978.8756570518</v>
      </c>
      <c r="T36" s="17">
        <v>14596072.449542947</v>
      </c>
      <c r="U36" s="17">
        <v>24157051.325199999</v>
      </c>
      <c r="W36" s="18">
        <f>E36+O36-'[1]связь с ИТОГ ДЕНЬГИ 2024'!F36</f>
        <v>0</v>
      </c>
      <c r="X36" s="31">
        <f>H36+R36-'[1]связь с ИТОГ ДЕНЬГИ 2024'!G36</f>
        <v>0</v>
      </c>
      <c r="Y36" s="31">
        <f>K36+U36-'[1]связь с ИТОГ ДЕНЬГИ 2024'!H36</f>
        <v>0</v>
      </c>
    </row>
    <row r="37" spans="2:25" ht="15.6">
      <c r="B37" s="14" t="s">
        <v>38</v>
      </c>
      <c r="C37" s="17"/>
      <c r="D37" s="17"/>
      <c r="E37" s="17"/>
      <c r="F37" s="17"/>
      <c r="G37" s="17"/>
      <c r="H37" s="17"/>
      <c r="I37" s="17"/>
      <c r="J37" s="17"/>
      <c r="K37" s="17"/>
      <c r="M37" s="17"/>
      <c r="N37" s="17"/>
      <c r="O37" s="17"/>
      <c r="P37" s="17"/>
      <c r="Q37" s="17"/>
      <c r="R37" s="17"/>
      <c r="S37" s="17"/>
      <c r="T37" s="17"/>
      <c r="U37" s="17"/>
      <c r="W37" s="18">
        <f>E37+O37-'[1]связь с ИТОГ ДЕНЬГИ 2024'!F37</f>
        <v>0</v>
      </c>
      <c r="X37" s="31">
        <f>H37+R37-'[1]связь с ИТОГ ДЕНЬГИ 2024'!G37</f>
        <v>0</v>
      </c>
      <c r="Y37" s="31">
        <f>K37+U37-'[1]связь с ИТОГ ДЕНЬГИ 2024'!H37</f>
        <v>0</v>
      </c>
    </row>
    <row r="38" spans="2:25" ht="15.6">
      <c r="B38" s="14" t="s">
        <v>39</v>
      </c>
      <c r="C38" s="17">
        <v>237</v>
      </c>
      <c r="D38" s="17">
        <v>693</v>
      </c>
      <c r="E38" s="17">
        <v>930</v>
      </c>
      <c r="F38" s="17">
        <v>2171.2258064516132</v>
      </c>
      <c r="G38" s="17">
        <v>6348.7741935483873</v>
      </c>
      <c r="H38" s="17">
        <v>8520</v>
      </c>
      <c r="I38" s="17">
        <v>3445251.2453870974</v>
      </c>
      <c r="J38" s="17">
        <v>10074089.084612904</v>
      </c>
      <c r="K38" s="17">
        <v>13519340.330000002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W38" s="18">
        <f>E38+O38-'[1]связь с ИТОГ ДЕНЬГИ 2024'!F38</f>
        <v>0</v>
      </c>
      <c r="X38" s="31">
        <f>H38+R38-'[1]связь с ИТОГ ДЕНЬГИ 2024'!G38</f>
        <v>0</v>
      </c>
      <c r="Y38" s="31">
        <f>K38+U38-'[1]связь с ИТОГ ДЕНЬГИ 2024'!H38</f>
        <v>0</v>
      </c>
    </row>
    <row r="39" spans="2:25" ht="15.6">
      <c r="B39" s="14" t="s">
        <v>40</v>
      </c>
      <c r="C39" s="17">
        <v>81</v>
      </c>
      <c r="D39" s="17">
        <v>909</v>
      </c>
      <c r="E39" s="17">
        <v>990</v>
      </c>
      <c r="F39" s="17">
        <v>780.54545454545462</v>
      </c>
      <c r="G39" s="17">
        <v>8759.454545454546</v>
      </c>
      <c r="H39" s="17">
        <v>9540</v>
      </c>
      <c r="I39" s="17">
        <v>1089711.4680000001</v>
      </c>
      <c r="J39" s="17">
        <v>12228984.252</v>
      </c>
      <c r="K39" s="17">
        <v>13318695.720000001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W39" s="18">
        <f>E39+O39-'[1]связь с ИТОГ ДЕНЬГИ 2024'!F39</f>
        <v>0</v>
      </c>
      <c r="X39" s="31">
        <f>H39+R39-'[1]связь с ИТОГ ДЕНЬГИ 2024'!G39</f>
        <v>0</v>
      </c>
      <c r="Y39" s="31">
        <f>K39+U39-'[1]связь с ИТОГ ДЕНЬГИ 2024'!H39</f>
        <v>0</v>
      </c>
    </row>
    <row r="40" spans="2:25" ht="15.6">
      <c r="B40" s="14" t="s">
        <v>41</v>
      </c>
      <c r="C40" s="17">
        <v>245</v>
      </c>
      <c r="D40" s="17">
        <v>175</v>
      </c>
      <c r="E40" s="17">
        <v>420</v>
      </c>
      <c r="F40" s="17">
        <v>2094.1666666666665</v>
      </c>
      <c r="G40" s="17">
        <v>1495.8333333333333</v>
      </c>
      <c r="H40" s="17">
        <v>3590</v>
      </c>
      <c r="I40" s="17">
        <v>3089110.8266666667</v>
      </c>
      <c r="J40" s="17">
        <v>2206507.7333333334</v>
      </c>
      <c r="K40" s="17">
        <v>5295618.5600000005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W40" s="18">
        <f>E40+O40-'[1]связь с ИТОГ ДЕНЬГИ 2024'!F40</f>
        <v>0</v>
      </c>
      <c r="X40" s="31">
        <f>H40+R40-'[1]связь с ИТОГ ДЕНЬГИ 2024'!G40</f>
        <v>0</v>
      </c>
      <c r="Y40" s="31">
        <f>K40+U40-'[1]связь с ИТОГ ДЕНЬГИ 2024'!H40</f>
        <v>0</v>
      </c>
    </row>
    <row r="41" spans="2:25" ht="15.6">
      <c r="B41" s="14" t="s">
        <v>42</v>
      </c>
      <c r="C41" s="17">
        <v>197</v>
      </c>
      <c r="D41" s="17">
        <v>153</v>
      </c>
      <c r="E41" s="17">
        <v>350</v>
      </c>
      <c r="F41" s="17">
        <v>1767.3714285714286</v>
      </c>
      <c r="G41" s="17">
        <v>1372.6285714285714</v>
      </c>
      <c r="H41" s="17">
        <v>3140</v>
      </c>
      <c r="I41" s="17">
        <v>2853129.0992285712</v>
      </c>
      <c r="J41" s="17">
        <v>2215881.9907714282</v>
      </c>
      <c r="K41" s="17">
        <v>5069011.09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W41" s="18">
        <f>E41+O41-'[1]связь с ИТОГ ДЕНЬГИ 2024'!F41</f>
        <v>0</v>
      </c>
      <c r="X41" s="31">
        <f>H41+R41-'[1]связь с ИТОГ ДЕНЬГИ 2024'!G41</f>
        <v>0</v>
      </c>
      <c r="Y41" s="31">
        <f>K41+U41-'[1]связь с ИТОГ ДЕНЬГИ 2024'!H41</f>
        <v>0</v>
      </c>
    </row>
    <row r="42" spans="2:25" ht="15.6">
      <c r="B42" s="14" t="s">
        <v>43</v>
      </c>
      <c r="C42" s="17">
        <v>22</v>
      </c>
      <c r="D42" s="17">
        <v>508</v>
      </c>
      <c r="E42" s="17">
        <v>530</v>
      </c>
      <c r="F42" s="17">
        <v>194.26415094339623</v>
      </c>
      <c r="G42" s="17">
        <v>4485.7358490566039</v>
      </c>
      <c r="H42" s="17">
        <v>4680</v>
      </c>
      <c r="I42" s="17">
        <v>309996.51328301884</v>
      </c>
      <c r="J42" s="17">
        <v>7158101.3067169804</v>
      </c>
      <c r="K42" s="17">
        <v>7468097.8199999994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W42" s="18">
        <f>E42+O42-'[1]связь с ИТОГ ДЕНЬГИ 2024'!F42</f>
        <v>0</v>
      </c>
      <c r="X42" s="31">
        <f>H42+R42-'[1]связь с ИТОГ ДЕНЬГИ 2024'!G42</f>
        <v>0</v>
      </c>
      <c r="Y42" s="31">
        <f>K42+U42-'[1]связь с ИТОГ ДЕНЬГИ 2024'!H42</f>
        <v>0</v>
      </c>
    </row>
    <row r="43" spans="2:25" ht="15.6">
      <c r="B43" s="14" t="s">
        <v>44</v>
      </c>
      <c r="C43" s="17">
        <v>92</v>
      </c>
      <c r="D43" s="17">
        <v>883</v>
      </c>
      <c r="E43" s="17">
        <v>975</v>
      </c>
      <c r="F43" s="17">
        <v>860.55384615384617</v>
      </c>
      <c r="G43" s="17">
        <v>8259.4461538461546</v>
      </c>
      <c r="H43" s="17">
        <v>9120</v>
      </c>
      <c r="I43" s="17">
        <v>1234131.0654358973</v>
      </c>
      <c r="J43" s="17">
        <v>11844975.334564101</v>
      </c>
      <c r="K43" s="17">
        <v>13079106.399999999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W43" s="18">
        <f>E43+O43-'[1]связь с ИТОГ ДЕНЬГИ 2024'!F43</f>
        <v>0</v>
      </c>
      <c r="X43" s="31">
        <f>H43+R43-'[1]связь с ИТОГ ДЕНЬГИ 2024'!G43</f>
        <v>0</v>
      </c>
      <c r="Y43" s="31">
        <f>K43+U43-'[1]связь с ИТОГ ДЕНЬГИ 2024'!H43</f>
        <v>0</v>
      </c>
    </row>
    <row r="44" spans="2:25" ht="15.6">
      <c r="B44" s="14" t="s">
        <v>45</v>
      </c>
      <c r="C44" s="17">
        <v>8</v>
      </c>
      <c r="D44" s="17">
        <v>32</v>
      </c>
      <c r="E44" s="17">
        <v>40</v>
      </c>
      <c r="F44" s="17">
        <v>78</v>
      </c>
      <c r="G44" s="17">
        <v>312</v>
      </c>
      <c r="H44" s="17">
        <v>390</v>
      </c>
      <c r="I44" s="17">
        <v>125899.96400000001</v>
      </c>
      <c r="J44" s="17">
        <v>503599.85600000003</v>
      </c>
      <c r="K44" s="17">
        <v>629499.82000000007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W44" s="18">
        <f>E44+O44-'[1]связь с ИТОГ ДЕНЬГИ 2024'!F44</f>
        <v>0</v>
      </c>
      <c r="X44" s="31">
        <f>H44+R44-'[1]связь с ИТОГ ДЕНЬГИ 2024'!G44</f>
        <v>0</v>
      </c>
      <c r="Y44" s="31">
        <f>K44+U44-'[1]связь с ИТОГ ДЕНЬГИ 2024'!H44</f>
        <v>0</v>
      </c>
    </row>
    <row r="45" spans="2:25" ht="15.6">
      <c r="B45" s="14" t="s">
        <v>46</v>
      </c>
      <c r="C45" s="17">
        <v>35</v>
      </c>
      <c r="D45" s="17">
        <v>575</v>
      </c>
      <c r="E45" s="17">
        <v>610</v>
      </c>
      <c r="F45" s="17">
        <v>298.36065573770492</v>
      </c>
      <c r="G45" s="17">
        <v>4901.6393442622957</v>
      </c>
      <c r="H45" s="17">
        <v>5200.0000000000009</v>
      </c>
      <c r="I45" s="17">
        <v>474933.22983606561</v>
      </c>
      <c r="J45" s="17">
        <v>7802474.4901639353</v>
      </c>
      <c r="K45" s="17">
        <v>8277407.7200000007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W45" s="18">
        <f>E45+O45-'[1]связь с ИТОГ ДЕНЬГИ 2024'!F45</f>
        <v>0</v>
      </c>
      <c r="X45" s="31">
        <f>H45+R45-'[1]связь с ИТОГ ДЕНЬГИ 2024'!G45</f>
        <v>0</v>
      </c>
      <c r="Y45" s="31">
        <f>K45+U45-'[1]связь с ИТОГ ДЕНЬГИ 2024'!H45</f>
        <v>0</v>
      </c>
    </row>
    <row r="46" spans="2:25" ht="15.6">
      <c r="B46" s="14" t="s">
        <v>47</v>
      </c>
      <c r="C46" s="17">
        <v>94</v>
      </c>
      <c r="D46" s="17">
        <v>56</v>
      </c>
      <c r="E46" s="17">
        <v>150</v>
      </c>
      <c r="F46" s="17">
        <v>940</v>
      </c>
      <c r="G46" s="17">
        <v>560</v>
      </c>
      <c r="H46" s="17">
        <v>1500</v>
      </c>
      <c r="I46" s="17">
        <v>1363227.8936000001</v>
      </c>
      <c r="J46" s="17">
        <v>812135.76640000008</v>
      </c>
      <c r="K46" s="17">
        <v>2175363.66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W46" s="18">
        <f>E46+O46-'[1]связь с ИТОГ ДЕНЬГИ 2024'!F46</f>
        <v>0</v>
      </c>
      <c r="X46" s="31">
        <f>H46+R46-'[1]связь с ИТОГ ДЕНЬГИ 2024'!G46</f>
        <v>0</v>
      </c>
      <c r="Y46" s="31">
        <f>K46+U46-'[1]связь с ИТОГ ДЕНЬГИ 2024'!H46</f>
        <v>0</v>
      </c>
    </row>
    <row r="47" spans="2:25" ht="15.6">
      <c r="B47" s="14" t="s">
        <v>48</v>
      </c>
      <c r="C47" s="17">
        <v>7</v>
      </c>
      <c r="D47" s="17">
        <v>248</v>
      </c>
      <c r="E47" s="17">
        <v>255</v>
      </c>
      <c r="F47" s="17">
        <v>66.980392156862749</v>
      </c>
      <c r="G47" s="17">
        <v>2373.0196078431372</v>
      </c>
      <c r="H47" s="17">
        <v>2440</v>
      </c>
      <c r="I47" s="17">
        <v>102331.72380392157</v>
      </c>
      <c r="J47" s="17">
        <v>3625466.7861960782</v>
      </c>
      <c r="K47" s="17">
        <v>3727798.51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W47" s="18">
        <f>E47+O47-'[1]связь с ИТОГ ДЕНЬГИ 2024'!F47</f>
        <v>0</v>
      </c>
      <c r="X47" s="31">
        <f>H47+R47-'[1]связь с ИТОГ ДЕНЬГИ 2024'!G47</f>
        <v>0</v>
      </c>
      <c r="Y47" s="31">
        <f>K47+U47-'[1]связь с ИТОГ ДЕНЬГИ 2024'!H47</f>
        <v>0</v>
      </c>
    </row>
    <row r="48" spans="2:25" ht="15.6">
      <c r="B48" s="14" t="s">
        <v>49</v>
      </c>
      <c r="C48" s="17">
        <v>326</v>
      </c>
      <c r="D48" s="17">
        <v>274</v>
      </c>
      <c r="E48" s="17">
        <v>600</v>
      </c>
      <c r="F48" s="17">
        <v>2817.1833333333334</v>
      </c>
      <c r="G48" s="17">
        <v>2367.8166666666671</v>
      </c>
      <c r="H48" s="17">
        <v>5185</v>
      </c>
      <c r="I48" s="17">
        <v>4355112.402999999</v>
      </c>
      <c r="J48" s="17">
        <v>3660431.8969999994</v>
      </c>
      <c r="K48" s="17">
        <v>8015544.2999999989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W48" s="18">
        <f>E48+O48-'[1]связь с ИТОГ ДЕНЬГИ 2024'!F48</f>
        <v>0</v>
      </c>
      <c r="X48" s="31">
        <f>H48+R48-'[1]связь с ИТОГ ДЕНЬГИ 2024'!G48</f>
        <v>0</v>
      </c>
      <c r="Y48" s="31">
        <f>K48+U48-'[1]связь с ИТОГ ДЕНЬГИ 2024'!H48</f>
        <v>0</v>
      </c>
    </row>
    <row r="49" spans="2:25" ht="15.6">
      <c r="B49" s="14" t="s">
        <v>50</v>
      </c>
      <c r="C49" s="17">
        <v>408</v>
      </c>
      <c r="D49" s="17">
        <v>1794</v>
      </c>
      <c r="E49" s="17">
        <v>2202</v>
      </c>
      <c r="F49" s="17">
        <v>3590.844686648501</v>
      </c>
      <c r="G49" s="17">
        <v>15789.155313351497</v>
      </c>
      <c r="H49" s="17">
        <v>19380</v>
      </c>
      <c r="I49" s="17">
        <v>5288004.7324250685</v>
      </c>
      <c r="J49" s="17">
        <v>23251667.867574934</v>
      </c>
      <c r="K49" s="17">
        <v>28539672.600000001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W49" s="18">
        <f>E49+O49-'[1]связь с ИТОГ ДЕНЬГИ 2024'!F49</f>
        <v>0</v>
      </c>
      <c r="X49" s="31">
        <f>H49+R49-'[1]связь с ИТОГ ДЕНЬГИ 2024'!G49</f>
        <v>0</v>
      </c>
      <c r="Y49" s="31">
        <f>K49+U49-'[1]связь с ИТОГ ДЕНЬГИ 2024'!H49</f>
        <v>0</v>
      </c>
    </row>
    <row r="50" spans="2:25" ht="15.6">
      <c r="B50" s="14" t="s">
        <v>51</v>
      </c>
      <c r="C50" s="17">
        <v>142</v>
      </c>
      <c r="D50" s="17">
        <v>278</v>
      </c>
      <c r="E50" s="17">
        <v>420</v>
      </c>
      <c r="F50" s="17">
        <v>1294.9047619047619</v>
      </c>
      <c r="G50" s="17">
        <v>2535.0952380952381</v>
      </c>
      <c r="H50" s="17">
        <v>3830</v>
      </c>
      <c r="I50" s="17">
        <v>1886814.9856190477</v>
      </c>
      <c r="J50" s="17">
        <v>3693905.3943809527</v>
      </c>
      <c r="K50" s="17">
        <v>5580720.3800000008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W50" s="18">
        <f>E50+O50-'[1]связь с ИТОГ ДЕНЬГИ 2024'!F50</f>
        <v>0</v>
      </c>
      <c r="X50" s="31">
        <f>H50+R50-'[1]связь с ИТОГ ДЕНЬГИ 2024'!G50</f>
        <v>0</v>
      </c>
      <c r="Y50" s="31">
        <f>K50+U50-'[1]связь с ИТОГ ДЕНЬГИ 2024'!H50</f>
        <v>0</v>
      </c>
    </row>
    <row r="51" spans="2:25" ht="15.6">
      <c r="B51" s="14" t="s">
        <v>52</v>
      </c>
      <c r="C51" s="17">
        <v>303</v>
      </c>
      <c r="D51" s="17">
        <v>2567</v>
      </c>
      <c r="E51" s="17">
        <v>2870</v>
      </c>
      <c r="F51" s="17">
        <v>2622.480836236934</v>
      </c>
      <c r="G51" s="17">
        <v>22217.519163763067</v>
      </c>
      <c r="H51" s="17">
        <v>24840</v>
      </c>
      <c r="I51" s="17">
        <v>4165368.8020975604</v>
      </c>
      <c r="J51" s="17">
        <v>35288784.537902437</v>
      </c>
      <c r="K51" s="17">
        <v>39454153.339999996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W51" s="18">
        <f>E51+O51-'[1]связь с ИТОГ ДЕНЬГИ 2024'!F51</f>
        <v>0</v>
      </c>
      <c r="X51" s="31">
        <f>H51+R51-'[1]связь с ИТОГ ДЕНЬГИ 2024'!G51</f>
        <v>0</v>
      </c>
      <c r="Y51" s="31">
        <f>K51+U51-'[1]связь с ИТОГ ДЕНЬГИ 2024'!H51</f>
        <v>0</v>
      </c>
    </row>
    <row r="52" spans="2:25" ht="15.6">
      <c r="B52" s="14" t="s">
        <v>53</v>
      </c>
      <c r="C52" s="17">
        <v>338</v>
      </c>
      <c r="D52" s="17">
        <v>582</v>
      </c>
      <c r="E52" s="17">
        <v>920</v>
      </c>
      <c r="F52" s="17">
        <v>3100.7826086956525</v>
      </c>
      <c r="G52" s="17">
        <v>5339.217391304348</v>
      </c>
      <c r="H52" s="17">
        <v>8440</v>
      </c>
      <c r="I52" s="17">
        <v>4501163.0396086946</v>
      </c>
      <c r="J52" s="17">
        <v>7750523.3403913034</v>
      </c>
      <c r="K52" s="17">
        <v>12251686.379999999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W52" s="18">
        <f>E52+O52-'[1]связь с ИТОГ ДЕНЬГИ 2024'!F52</f>
        <v>0</v>
      </c>
      <c r="X52" s="31">
        <f>H52+R52-'[1]связь с ИТОГ ДЕНЬГИ 2024'!G52</f>
        <v>0</v>
      </c>
      <c r="Y52" s="31">
        <f>K52+U52-'[1]связь с ИТОГ ДЕНЬГИ 2024'!H52</f>
        <v>0</v>
      </c>
    </row>
    <row r="53" spans="2:25" ht="15.6">
      <c r="B53" s="14" t="s">
        <v>54</v>
      </c>
      <c r="C53" s="17">
        <v>41</v>
      </c>
      <c r="D53" s="17">
        <v>407</v>
      </c>
      <c r="E53" s="17">
        <v>448</v>
      </c>
      <c r="F53" s="17">
        <v>380.89732142857144</v>
      </c>
      <c r="G53" s="17">
        <v>3781.1026785714284</v>
      </c>
      <c r="H53" s="17">
        <v>4162</v>
      </c>
      <c r="I53" s="17">
        <v>557316.72020089289</v>
      </c>
      <c r="J53" s="17">
        <v>5532387.9297991078</v>
      </c>
      <c r="K53" s="17">
        <v>6089704.6500000004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W53" s="18">
        <f>E53+O53-'[1]связь с ИТОГ ДЕНЬГИ 2024'!F53</f>
        <v>0</v>
      </c>
      <c r="X53" s="31">
        <f>H53+R53-'[1]связь с ИТОГ ДЕНЬГИ 2024'!G53</f>
        <v>0</v>
      </c>
      <c r="Y53" s="31">
        <f>K53+U53-'[1]связь с ИТОГ ДЕНЬГИ 2024'!H53</f>
        <v>0</v>
      </c>
    </row>
    <row r="54" spans="2:25" ht="15.6">
      <c r="B54" s="14" t="s">
        <v>55</v>
      </c>
      <c r="C54" s="17">
        <v>484</v>
      </c>
      <c r="D54" s="17">
        <v>216</v>
      </c>
      <c r="E54" s="17">
        <v>700</v>
      </c>
      <c r="F54" s="17">
        <v>4349.0857142857139</v>
      </c>
      <c r="G54" s="17">
        <v>1940.9142857142858</v>
      </c>
      <c r="H54" s="17">
        <v>6290</v>
      </c>
      <c r="I54" s="17">
        <v>6983346.056342857</v>
      </c>
      <c r="J54" s="17">
        <v>3116534.6036571427</v>
      </c>
      <c r="K54" s="17">
        <v>10099880.66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W54" s="18">
        <f>E54+O54-'[1]связь с ИТОГ ДЕНЬГИ 2024'!F54</f>
        <v>0</v>
      </c>
      <c r="X54" s="31">
        <f>H54+R54-'[1]связь с ИТОГ ДЕНЬГИ 2024'!G54</f>
        <v>0</v>
      </c>
      <c r="Y54" s="31">
        <f>K54+U54-'[1]связь с ИТОГ ДЕНЬГИ 2024'!H54</f>
        <v>0</v>
      </c>
    </row>
    <row r="55" spans="2:25" ht="15.6">
      <c r="B55" s="14" t="s">
        <v>56</v>
      </c>
      <c r="C55" s="17">
        <v>752</v>
      </c>
      <c r="D55" s="17">
        <v>998</v>
      </c>
      <c r="E55" s="17">
        <v>1750</v>
      </c>
      <c r="F55" s="17">
        <v>7064.5028571428575</v>
      </c>
      <c r="G55" s="17">
        <v>9375.4971428571444</v>
      </c>
      <c r="H55" s="17">
        <v>16440</v>
      </c>
      <c r="I55" s="17">
        <v>12852431.690605715</v>
      </c>
      <c r="J55" s="17">
        <v>17056817.589394286</v>
      </c>
      <c r="K55" s="17">
        <v>29909249.280000001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W55" s="18">
        <f>E55+O55-'[1]связь с ИТОГ ДЕНЬГИ 2024'!F55</f>
        <v>0</v>
      </c>
      <c r="X55" s="31">
        <f>H55+R55-'[1]связь с ИТОГ ДЕНЬГИ 2024'!G55</f>
        <v>0</v>
      </c>
      <c r="Y55" s="31">
        <f>K55+U55-'[1]связь с ИТОГ ДЕНЬГИ 2024'!H55</f>
        <v>0</v>
      </c>
    </row>
    <row r="56" spans="2:25" ht="15.6">
      <c r="B56" s="14" t="s">
        <v>57</v>
      </c>
      <c r="C56" s="17">
        <v>80</v>
      </c>
      <c r="D56" s="17">
        <v>720</v>
      </c>
      <c r="E56" s="17">
        <v>800</v>
      </c>
      <c r="F56" s="17">
        <v>745.5</v>
      </c>
      <c r="G56" s="17">
        <v>6709.5</v>
      </c>
      <c r="H56" s="17">
        <v>7455</v>
      </c>
      <c r="I56" s="17">
        <v>1044764.461</v>
      </c>
      <c r="J56" s="17">
        <v>9402880.1490000002</v>
      </c>
      <c r="K56" s="17">
        <v>10447644.609999999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W56" s="18">
        <f>E56+O56-'[1]связь с ИТОГ ДЕНЬГИ 2024'!F56</f>
        <v>0</v>
      </c>
      <c r="X56" s="31">
        <f>H56+R56-'[1]связь с ИТОГ ДЕНЬГИ 2024'!G56</f>
        <v>0</v>
      </c>
      <c r="Y56" s="31">
        <f>K56+U56-'[1]связь с ИТОГ ДЕНЬГИ 2024'!H56</f>
        <v>0</v>
      </c>
    </row>
    <row r="57" spans="2:25" ht="15.6">
      <c r="B57" s="14" t="s">
        <v>58</v>
      </c>
      <c r="C57" s="17">
        <v>302</v>
      </c>
      <c r="D57" s="17">
        <v>218</v>
      </c>
      <c r="E57" s="17">
        <v>520</v>
      </c>
      <c r="F57" s="17">
        <v>2729.6153846153848</v>
      </c>
      <c r="G57" s="17">
        <v>1970.3846153846152</v>
      </c>
      <c r="H57" s="17">
        <v>4700</v>
      </c>
      <c r="I57" s="17">
        <v>3987842.3810384613</v>
      </c>
      <c r="J57" s="17">
        <v>2878641.1889615385</v>
      </c>
      <c r="K57" s="17">
        <v>6866483.5700000003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W57" s="18">
        <f>E57+O57-'[1]связь с ИТОГ ДЕНЬГИ 2024'!F57</f>
        <v>0</v>
      </c>
      <c r="X57" s="31">
        <f>H57+R57-'[1]связь с ИТОГ ДЕНЬГИ 2024'!G57</f>
        <v>0</v>
      </c>
      <c r="Y57" s="31">
        <f>K57+U57-'[1]связь с ИТОГ ДЕНЬГИ 2024'!H57</f>
        <v>0</v>
      </c>
    </row>
    <row r="58" spans="2:25" ht="15.6">
      <c r="B58" s="14" t="s">
        <v>59</v>
      </c>
      <c r="C58" s="17">
        <v>122</v>
      </c>
      <c r="D58" s="17">
        <v>108</v>
      </c>
      <c r="E58" s="17">
        <v>230</v>
      </c>
      <c r="F58" s="17">
        <v>1182.8695652173913</v>
      </c>
      <c r="G58" s="17">
        <v>1047.1304347826087</v>
      </c>
      <c r="H58" s="17">
        <v>2230</v>
      </c>
      <c r="I58" s="17">
        <v>1676853.5697391303</v>
      </c>
      <c r="J58" s="17">
        <v>1484427.7502608695</v>
      </c>
      <c r="K58" s="17">
        <v>3161281.32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W58" s="18">
        <f>E58+O58-'[1]связь с ИТОГ ДЕНЬГИ 2024'!F58</f>
        <v>0</v>
      </c>
      <c r="X58" s="31">
        <f>H58+R58-'[1]связь с ИТОГ ДЕНЬГИ 2024'!G58</f>
        <v>0</v>
      </c>
      <c r="Y58" s="31">
        <f>K58+U58-'[1]связь с ИТОГ ДЕНЬГИ 2024'!H58</f>
        <v>0</v>
      </c>
    </row>
    <row r="59" spans="2:25" ht="15.6">
      <c r="B59" s="14" t="s">
        <v>60</v>
      </c>
      <c r="C59" s="17">
        <v>112</v>
      </c>
      <c r="D59" s="17">
        <v>28</v>
      </c>
      <c r="E59" s="17">
        <v>140</v>
      </c>
      <c r="F59" s="17">
        <v>1032</v>
      </c>
      <c r="G59" s="17">
        <v>258</v>
      </c>
      <c r="H59" s="17">
        <v>1290</v>
      </c>
      <c r="I59" s="17">
        <v>1551184.7679999999</v>
      </c>
      <c r="J59" s="17">
        <v>387796.19199999998</v>
      </c>
      <c r="K59" s="17">
        <v>1938980.96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W59" s="18">
        <f>E59+O59-'[1]связь с ИТОГ ДЕНЬГИ 2024'!F59</f>
        <v>0</v>
      </c>
      <c r="X59" s="31">
        <f>H59+R59-'[1]связь с ИТОГ ДЕНЬГИ 2024'!G59</f>
        <v>0</v>
      </c>
      <c r="Y59" s="31">
        <f>K59+U59-'[1]связь с ИТОГ ДЕНЬГИ 2024'!H59</f>
        <v>0</v>
      </c>
    </row>
    <row r="60" spans="2:25" ht="15.6">
      <c r="B60" s="14" t="s">
        <v>61</v>
      </c>
      <c r="C60" s="17">
        <v>31</v>
      </c>
      <c r="D60" s="17">
        <v>54</v>
      </c>
      <c r="E60" s="17">
        <v>85</v>
      </c>
      <c r="F60" s="17">
        <v>299.05882352941177</v>
      </c>
      <c r="G60" s="17">
        <v>520.94117647058818</v>
      </c>
      <c r="H60" s="17">
        <v>820</v>
      </c>
      <c r="I60" s="17">
        <v>401827.39764705882</v>
      </c>
      <c r="J60" s="17">
        <v>699957.40235294122</v>
      </c>
      <c r="K60" s="17">
        <v>1101784.8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W60" s="18">
        <f>E60+O60-'[1]связь с ИТОГ ДЕНЬГИ 2024'!F60</f>
        <v>0</v>
      </c>
      <c r="X60" s="31">
        <f>H60+R60-'[1]связь с ИТОГ ДЕНЬГИ 2024'!G60</f>
        <v>0</v>
      </c>
      <c r="Y60" s="31">
        <f>K60+U60-'[1]связь с ИТОГ ДЕНЬГИ 2024'!H60</f>
        <v>0</v>
      </c>
    </row>
    <row r="61" spans="2:25" ht="15.6">
      <c r="B61" s="14" t="s">
        <v>62</v>
      </c>
      <c r="C61" s="17">
        <v>91</v>
      </c>
      <c r="D61" s="17">
        <v>89</v>
      </c>
      <c r="E61" s="17">
        <v>180</v>
      </c>
      <c r="F61" s="17">
        <v>884.72222222222217</v>
      </c>
      <c r="G61" s="17">
        <v>865.27777777777771</v>
      </c>
      <c r="H61" s="17">
        <v>1750</v>
      </c>
      <c r="I61" s="17">
        <v>1248196.2624444445</v>
      </c>
      <c r="J61" s="17">
        <v>1220763.3775555557</v>
      </c>
      <c r="K61" s="17">
        <v>2468959.64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W61" s="18">
        <f>E61+O61-'[1]связь с ИТОГ ДЕНЬГИ 2024'!F61</f>
        <v>0</v>
      </c>
      <c r="X61" s="31">
        <f>H61+R61-'[1]связь с ИТОГ ДЕНЬГИ 2024'!G61</f>
        <v>0</v>
      </c>
      <c r="Y61" s="31">
        <f>K61+U61-'[1]связь с ИТОГ ДЕНЬГИ 2024'!H61</f>
        <v>0</v>
      </c>
    </row>
    <row r="62" spans="2:25">
      <c r="B62" s="19" t="s">
        <v>63</v>
      </c>
      <c r="C62" s="17">
        <v>4550</v>
      </c>
      <c r="D62" s="17">
        <v>12565</v>
      </c>
      <c r="E62" s="17">
        <v>17115</v>
      </c>
      <c r="F62" s="17">
        <v>41345.916516487705</v>
      </c>
      <c r="G62" s="17">
        <v>113586.0834835123</v>
      </c>
      <c r="H62" s="17">
        <v>154932</v>
      </c>
      <c r="I62" s="17">
        <v>64587950.299010172</v>
      </c>
      <c r="J62" s="17">
        <v>173897735.82098982</v>
      </c>
      <c r="K62" s="17">
        <v>238485686.11999997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W62" s="18">
        <f>E62+O62-'[1]связь с ИТОГ ДЕНЬГИ 2024'!F62</f>
        <v>0</v>
      </c>
      <c r="X62" s="31">
        <f>H62+R62-'[1]связь с ИТОГ ДЕНЬГИ 2024'!G62</f>
        <v>0</v>
      </c>
      <c r="Y62" s="31">
        <f>K62+U62-'[1]связь с ИТОГ ДЕНЬГИ 2024'!H62</f>
        <v>0</v>
      </c>
    </row>
    <row r="63" spans="2:25" ht="15.6">
      <c r="B63" s="14" t="s">
        <v>64</v>
      </c>
      <c r="C63" s="17"/>
      <c r="D63" s="17"/>
      <c r="E63" s="17"/>
      <c r="F63" s="17"/>
      <c r="G63" s="17"/>
      <c r="H63" s="17"/>
      <c r="I63" s="17"/>
      <c r="J63" s="17"/>
      <c r="K63" s="17"/>
      <c r="M63" s="17"/>
      <c r="N63" s="17"/>
      <c r="O63" s="17"/>
      <c r="P63" s="17"/>
      <c r="Q63" s="17"/>
      <c r="R63" s="17"/>
      <c r="S63" s="17"/>
      <c r="T63" s="17"/>
      <c r="U63" s="17"/>
      <c r="W63" s="18">
        <f>E63+O63-'[1]связь с ИТОГ ДЕНЬГИ 2024'!F63</f>
        <v>0</v>
      </c>
      <c r="X63" s="31">
        <f>H63+R63-'[1]связь с ИТОГ ДЕНЬГИ 2024'!G63</f>
        <v>0</v>
      </c>
      <c r="Y63" s="31">
        <f>K63+U63-'[1]связь с ИТОГ ДЕНЬГИ 2024'!H63</f>
        <v>0</v>
      </c>
    </row>
    <row r="64" spans="2:25" ht="15.6">
      <c r="B64" s="22" t="s">
        <v>65</v>
      </c>
      <c r="C64" s="17">
        <v>594</v>
      </c>
      <c r="D64" s="17">
        <v>876</v>
      </c>
      <c r="E64" s="17">
        <v>1470</v>
      </c>
      <c r="F64" s="17">
        <v>5624.8163265306121</v>
      </c>
      <c r="G64" s="17">
        <v>8295.1836734693879</v>
      </c>
      <c r="H64" s="17">
        <v>13920</v>
      </c>
      <c r="I64" s="17">
        <v>7897557.847591836</v>
      </c>
      <c r="J64" s="17">
        <v>11646903.492408162</v>
      </c>
      <c r="K64" s="17">
        <v>19544461.339999996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W64" s="18">
        <f>E64+O64-'[1]связь с ИТОГ ДЕНЬГИ 2024'!F64</f>
        <v>0</v>
      </c>
      <c r="X64" s="31">
        <f>H64+R64-'[1]связь с ИТОГ ДЕНЬГИ 2024'!G64</f>
        <v>0</v>
      </c>
      <c r="Y64" s="31">
        <f>K64+U64-'[1]связь с ИТОГ ДЕНЬГИ 2024'!H64</f>
        <v>0</v>
      </c>
    </row>
    <row r="65" spans="2:25" ht="15.6" hidden="1">
      <c r="B65" s="23" t="s">
        <v>66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W65" s="18">
        <f>E65+O65-'[1]связь с ИТОГ ДЕНЬГИ 2024'!F65</f>
        <v>0</v>
      </c>
      <c r="X65" s="31">
        <f>H65+R65-'[1]связь с ИТОГ ДЕНЬГИ 2024'!G65</f>
        <v>0</v>
      </c>
      <c r="Y65" s="31">
        <f>K65+U65-'[1]связь с ИТОГ ДЕНЬГИ 2024'!H65</f>
        <v>0</v>
      </c>
    </row>
    <row r="66" spans="2:25" ht="15.6">
      <c r="B66" s="23" t="s">
        <v>67</v>
      </c>
      <c r="C66" s="17">
        <v>494</v>
      </c>
      <c r="D66" s="17">
        <v>730</v>
      </c>
      <c r="E66" s="17">
        <v>1224</v>
      </c>
      <c r="F66" s="17">
        <v>5928</v>
      </c>
      <c r="G66" s="17">
        <v>8760</v>
      </c>
      <c r="H66" s="17">
        <v>14688</v>
      </c>
      <c r="I66" s="17">
        <v>4750096.5199999996</v>
      </c>
      <c r="J66" s="17">
        <v>7019373.4000000004</v>
      </c>
      <c r="K66" s="17">
        <v>11769469.92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W66" s="18">
        <f>E66+O66-'[1]связь с ИТОГ ДЕНЬГИ 2024'!F66</f>
        <v>0</v>
      </c>
      <c r="X66" s="31">
        <f>H66+R66-'[1]связь с ИТОГ ДЕНЬГИ 2024'!G66</f>
        <v>0</v>
      </c>
      <c r="Y66" s="31">
        <f>K66+U66-'[1]связь с ИТОГ ДЕНЬГИ 2024'!H66</f>
        <v>0</v>
      </c>
    </row>
    <row r="67" spans="2:25" ht="15.6">
      <c r="B67" s="23" t="s">
        <v>68</v>
      </c>
      <c r="C67" s="17">
        <v>233</v>
      </c>
      <c r="D67" s="17">
        <v>343</v>
      </c>
      <c r="E67" s="17">
        <v>576</v>
      </c>
      <c r="F67" s="17">
        <v>2796</v>
      </c>
      <c r="G67" s="17">
        <v>4116</v>
      </c>
      <c r="H67" s="17">
        <v>6912</v>
      </c>
      <c r="I67" s="17">
        <v>2240430.14</v>
      </c>
      <c r="J67" s="17">
        <v>3298143.94</v>
      </c>
      <c r="K67" s="17">
        <v>5538574.0800000001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W67" s="18">
        <f>E67+O67-'[1]связь с ИТОГ ДЕНЬГИ 2024'!F67</f>
        <v>0</v>
      </c>
      <c r="X67" s="31">
        <f>H67+R67-'[1]связь с ИТОГ ДЕНЬГИ 2024'!G67</f>
        <v>0</v>
      </c>
      <c r="Y67" s="31">
        <f>K67+U67-'[1]связь с ИТОГ ДЕНЬГИ 2024'!H67</f>
        <v>0</v>
      </c>
    </row>
    <row r="68" spans="2:25" ht="15.6" hidden="1">
      <c r="B68" s="23" t="s">
        <v>69</v>
      </c>
      <c r="C68" s="17">
        <v>0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W68" s="18">
        <f>E68+O68-'[1]связь с ИТОГ ДЕНЬГИ 2024'!F68</f>
        <v>0</v>
      </c>
      <c r="X68" s="31">
        <f>H68+R68-'[1]связь с ИТОГ ДЕНЬГИ 2024'!G68</f>
        <v>0</v>
      </c>
      <c r="Y68" s="31">
        <f>K68+U68-'[1]связь с ИТОГ ДЕНЬГИ 2024'!H68</f>
        <v>0</v>
      </c>
    </row>
    <row r="69" spans="2:25" ht="15.6" hidden="1">
      <c r="B69" s="16" t="s">
        <v>70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W69" s="18">
        <f>E69+O69-'[1]связь с ИТОГ ДЕНЬГИ 2024'!F69</f>
        <v>0</v>
      </c>
      <c r="X69" s="31">
        <f>H69+R69-'[1]связь с ИТОГ ДЕНЬГИ 2024'!G69</f>
        <v>0</v>
      </c>
      <c r="Y69" s="31">
        <f>K69+U69-'[1]связь с ИТОГ ДЕНЬГИ 2024'!H69</f>
        <v>0</v>
      </c>
    </row>
    <row r="70" spans="2:25" ht="15.6" hidden="1">
      <c r="B70" s="16" t="s">
        <v>71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W70" s="18">
        <f>E70+O70-'[1]связь с ИТОГ ДЕНЬГИ 2024'!F70</f>
        <v>0</v>
      </c>
      <c r="X70" s="31">
        <f>H70+R70-'[1]связь с ИТОГ ДЕНЬГИ 2024'!G70</f>
        <v>0</v>
      </c>
      <c r="Y70" s="31">
        <f>K70+U70-'[1]связь с ИТОГ ДЕНЬГИ 2024'!H70</f>
        <v>0</v>
      </c>
    </row>
    <row r="71" spans="2:25" ht="15.6" hidden="1">
      <c r="B71" s="16" t="s">
        <v>72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W71" s="18">
        <f>E71+O71-'[1]связь с ИТОГ ДЕНЬГИ 2024'!F71</f>
        <v>0</v>
      </c>
      <c r="X71" s="31">
        <f>H71+R71-'[1]связь с ИТОГ ДЕНЬГИ 2024'!G71</f>
        <v>0</v>
      </c>
      <c r="Y71" s="31">
        <f>K71+U71-'[1]связь с ИТОГ ДЕНЬГИ 2024'!H71</f>
        <v>0</v>
      </c>
    </row>
    <row r="72" spans="2:25" ht="15.6">
      <c r="B72" s="23" t="s">
        <v>73</v>
      </c>
      <c r="C72" s="17">
        <v>22</v>
      </c>
      <c r="D72" s="17">
        <v>33</v>
      </c>
      <c r="E72" s="17">
        <v>55</v>
      </c>
      <c r="F72" s="17">
        <v>616</v>
      </c>
      <c r="G72" s="17">
        <v>924</v>
      </c>
      <c r="H72" s="17">
        <v>1540</v>
      </c>
      <c r="I72" s="17">
        <v>2389406.5160000003</v>
      </c>
      <c r="J72" s="17">
        <v>3584109.7740000007</v>
      </c>
      <c r="K72" s="17">
        <v>5973516.290000001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W72" s="18">
        <f>E72+O72-'[1]связь с ИТОГ ДЕНЬГИ 2024'!F72</f>
        <v>0</v>
      </c>
      <c r="X72" s="31">
        <f>H72+R72-'[1]связь с ИТОГ ДЕНЬГИ 2024'!G72</f>
        <v>0</v>
      </c>
      <c r="Y72" s="31">
        <f>K72+U72-'[1]связь с ИТОГ ДЕНЬГИ 2024'!H72</f>
        <v>0</v>
      </c>
    </row>
    <row r="73" spans="2:25" ht="15.6" hidden="1">
      <c r="B73" s="16" t="s">
        <v>74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W73" s="18">
        <f>E73+O73-'[1]связь с ИТОГ ДЕНЬГИ 2024'!F73</f>
        <v>0</v>
      </c>
      <c r="X73" s="31">
        <f>H73+R73-'[1]связь с ИТОГ ДЕНЬГИ 2024'!G73</f>
        <v>0</v>
      </c>
      <c r="Y73" s="31">
        <f>K73+U73-'[1]связь с ИТОГ ДЕНЬГИ 2024'!H73</f>
        <v>0</v>
      </c>
    </row>
    <row r="74" spans="2:25" ht="15.6" hidden="1">
      <c r="B74" s="16" t="s">
        <v>75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W74" s="18">
        <f>E74+O74-'[1]связь с ИТОГ ДЕНЬГИ 2024'!F74</f>
        <v>0</v>
      </c>
      <c r="X74" s="31">
        <f>H74+R74-'[1]связь с ИТОГ ДЕНЬГИ 2024'!G74</f>
        <v>0</v>
      </c>
      <c r="Y74" s="31">
        <f>K74+U74-'[1]связь с ИТОГ ДЕНЬГИ 2024'!H74</f>
        <v>0</v>
      </c>
    </row>
    <row r="75" spans="2:25" ht="15.6">
      <c r="B75" s="16" t="s">
        <v>76</v>
      </c>
      <c r="C75" s="17">
        <v>57</v>
      </c>
      <c r="D75" s="17">
        <v>83</v>
      </c>
      <c r="E75" s="17">
        <v>140</v>
      </c>
      <c r="F75" s="17">
        <v>1596</v>
      </c>
      <c r="G75" s="17">
        <v>2324</v>
      </c>
      <c r="H75" s="17">
        <v>3920</v>
      </c>
      <c r="I75" s="17">
        <v>6313776.0651428569</v>
      </c>
      <c r="J75" s="17">
        <v>9193744.0948571432</v>
      </c>
      <c r="K75" s="17">
        <v>15507520.16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W75" s="18">
        <f>E75+O75-'[1]связь с ИТОГ ДЕНЬГИ 2024'!F75</f>
        <v>0</v>
      </c>
      <c r="X75" s="31">
        <f>H75+R75-'[1]связь с ИТОГ ДЕНЬГИ 2024'!G75</f>
        <v>0</v>
      </c>
      <c r="Y75" s="31">
        <f>K75+U75-'[1]связь с ИТОГ ДЕНЬГИ 2024'!H75</f>
        <v>0</v>
      </c>
    </row>
    <row r="76" spans="2:25" ht="15.6" hidden="1">
      <c r="B76" s="16" t="s">
        <v>77</v>
      </c>
      <c r="C76" s="17">
        <v>0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W76" s="18">
        <f>E76+O76-'[1]связь с ИТОГ ДЕНЬГИ 2024'!F76</f>
        <v>0</v>
      </c>
      <c r="X76" s="31">
        <f>H76+R76-'[1]связь с ИТОГ ДЕНЬГИ 2024'!G76</f>
        <v>0</v>
      </c>
      <c r="Y76" s="31">
        <f>K76+U76-'[1]связь с ИТОГ ДЕНЬГИ 2024'!H76</f>
        <v>0</v>
      </c>
    </row>
    <row r="77" spans="2:25" ht="15.6">
      <c r="B77" s="16" t="s">
        <v>78</v>
      </c>
      <c r="C77" s="17">
        <v>581</v>
      </c>
      <c r="D77" s="17">
        <v>859</v>
      </c>
      <c r="E77" s="17">
        <v>1440</v>
      </c>
      <c r="F77" s="17">
        <v>6972</v>
      </c>
      <c r="G77" s="17">
        <v>10308</v>
      </c>
      <c r="H77" s="17">
        <v>17280</v>
      </c>
      <c r="I77" s="17">
        <v>5586651.9799999995</v>
      </c>
      <c r="J77" s="17">
        <v>8259783.2199999997</v>
      </c>
      <c r="K77" s="17">
        <v>13846435.199999999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W77" s="18">
        <f>E77+O77-'[1]связь с ИТОГ ДЕНЬГИ 2024'!F77</f>
        <v>0</v>
      </c>
      <c r="X77" s="31">
        <f>H77+R77-'[1]связь с ИТОГ ДЕНЬГИ 2024'!G77</f>
        <v>0</v>
      </c>
      <c r="Y77" s="31">
        <f>K77+U77-'[1]связь с ИТОГ ДЕНЬГИ 2024'!H77</f>
        <v>0</v>
      </c>
    </row>
    <row r="78" spans="2:25" ht="15.6" hidden="1">
      <c r="B78" s="16" t="s">
        <v>79</v>
      </c>
      <c r="C78" s="17">
        <v>0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W78" s="18">
        <f>E78+O78-'[1]связь с ИТОГ ДЕНЬГИ 2024'!F78</f>
        <v>0</v>
      </c>
      <c r="X78" s="31">
        <f>H78+R78-'[1]связь с ИТОГ ДЕНЬГИ 2024'!G78</f>
        <v>0</v>
      </c>
      <c r="Y78" s="31">
        <f>K78+U78-'[1]связь с ИТОГ ДЕНЬГИ 2024'!H78</f>
        <v>0</v>
      </c>
    </row>
    <row r="79" spans="2:25" ht="15.6" hidden="1">
      <c r="B79" s="16" t="s">
        <v>80</v>
      </c>
      <c r="C79" s="17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W79" s="18">
        <f>E79+O79-'[1]связь с ИТОГ ДЕНЬГИ 2024'!F79</f>
        <v>0</v>
      </c>
      <c r="X79" s="31">
        <f>H79+R79-'[1]связь с ИТОГ ДЕНЬГИ 2024'!G79</f>
        <v>0</v>
      </c>
      <c r="Y79" s="31">
        <f>K79+U79-'[1]связь с ИТОГ ДЕНЬГИ 2024'!H79</f>
        <v>0</v>
      </c>
    </row>
    <row r="80" spans="2:25" ht="15.6" hidden="1">
      <c r="B80" s="24" t="s">
        <v>81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W80" s="18">
        <f>E80+O80-'[1]связь с ИТОГ ДЕНЬГИ 2024'!F80</f>
        <v>0</v>
      </c>
      <c r="X80" s="31">
        <f>H80+R80-'[1]связь с ИТОГ ДЕНЬГИ 2024'!G80</f>
        <v>0</v>
      </c>
      <c r="Y80" s="31">
        <f>K80+U80-'[1]связь с ИТОГ ДЕНЬГИ 2024'!H80</f>
        <v>0</v>
      </c>
    </row>
    <row r="81" spans="2:25" ht="15.6" hidden="1">
      <c r="B81" s="24" t="s">
        <v>82</v>
      </c>
      <c r="C81" s="17">
        <v>0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17">
        <v>0</v>
      </c>
      <c r="S81" s="17">
        <v>0</v>
      </c>
      <c r="T81" s="17">
        <v>0</v>
      </c>
      <c r="U81" s="17">
        <v>0</v>
      </c>
      <c r="W81" s="18">
        <f>E81+O81-'[1]связь с ИТОГ ДЕНЬГИ 2024'!F81</f>
        <v>0</v>
      </c>
      <c r="X81" s="31">
        <f>H81+R81-'[1]связь с ИТОГ ДЕНЬГИ 2024'!G81</f>
        <v>0</v>
      </c>
      <c r="Y81" s="31">
        <f>K81+U81-'[1]связь с ИТОГ ДЕНЬГИ 2024'!H81</f>
        <v>0</v>
      </c>
    </row>
    <row r="82" spans="2:25" ht="15.6" hidden="1">
      <c r="B82" s="24" t="s">
        <v>83</v>
      </c>
      <c r="C82" s="17"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W82" s="18">
        <f>E82+O82-'[1]связь с ИТОГ ДЕНЬГИ 2024'!F82</f>
        <v>0</v>
      </c>
      <c r="X82" s="31">
        <f>H82+R82-'[1]связь с ИТОГ ДЕНЬГИ 2024'!G82</f>
        <v>0</v>
      </c>
      <c r="Y82" s="31">
        <f>K82+U82-'[1]связь с ИТОГ ДЕНЬГИ 2024'!H82</f>
        <v>0</v>
      </c>
    </row>
    <row r="83" spans="2:25" ht="15.6" hidden="1">
      <c r="B83" s="25" t="s">
        <v>84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W83" s="18">
        <f>E83+O83-'[1]связь с ИТОГ ДЕНЬГИ 2024'!F83</f>
        <v>0</v>
      </c>
      <c r="X83" s="31">
        <f>H83+R83-'[1]связь с ИТОГ ДЕНЬГИ 2024'!G83</f>
        <v>0</v>
      </c>
      <c r="Y83" s="31">
        <f>K83+U83-'[1]связь с ИТОГ ДЕНЬГИ 2024'!H83</f>
        <v>0</v>
      </c>
    </row>
    <row r="84" spans="2:25" ht="15.6" hidden="1">
      <c r="B84" s="25" t="s">
        <v>85</v>
      </c>
      <c r="C84" s="17">
        <v>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W84" s="18">
        <f>E84+O84-'[1]связь с ИТОГ ДЕНЬГИ 2024'!F84</f>
        <v>0</v>
      </c>
      <c r="X84" s="31">
        <f>H84+R84-'[1]связь с ИТОГ ДЕНЬГИ 2024'!G84</f>
        <v>0</v>
      </c>
      <c r="Y84" s="31">
        <f>K84+U84-'[1]связь с ИТОГ ДЕНЬГИ 2024'!H84</f>
        <v>0</v>
      </c>
    </row>
    <row r="85" spans="2:25" ht="15.6" hidden="1">
      <c r="B85" s="25" t="s">
        <v>86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W85" s="18">
        <f>E85+O85-'[1]связь с ИТОГ ДЕНЬГИ 2024'!F85</f>
        <v>0</v>
      </c>
      <c r="X85" s="31">
        <f>H85+R85-'[1]связь с ИТОГ ДЕНЬГИ 2024'!G85</f>
        <v>0</v>
      </c>
      <c r="Y85" s="31">
        <f>K85+U85-'[1]связь с ИТОГ ДЕНЬГИ 2024'!H85</f>
        <v>0</v>
      </c>
    </row>
    <row r="86" spans="2:25" ht="15.6" hidden="1">
      <c r="B86" s="25" t="s">
        <v>87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17">
        <v>0</v>
      </c>
      <c r="S86" s="17">
        <v>0</v>
      </c>
      <c r="T86" s="17">
        <v>0</v>
      </c>
      <c r="U86" s="17">
        <v>0</v>
      </c>
      <c r="W86" s="18">
        <f>E86+O86-'[1]связь с ИТОГ ДЕНЬГИ 2024'!F86</f>
        <v>0</v>
      </c>
      <c r="X86" s="31">
        <f>H86+R86-'[1]связь с ИТОГ ДЕНЬГИ 2024'!G86</f>
        <v>0</v>
      </c>
      <c r="Y86" s="31">
        <f>K86+U86-'[1]связь с ИТОГ ДЕНЬГИ 2024'!H86</f>
        <v>0</v>
      </c>
    </row>
    <row r="87" spans="2:25" ht="15.6" hidden="1">
      <c r="B87" s="25" t="s">
        <v>88</v>
      </c>
      <c r="C87" s="17">
        <v>0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17">
        <v>0</v>
      </c>
      <c r="S87" s="17">
        <v>0</v>
      </c>
      <c r="T87" s="17">
        <v>0</v>
      </c>
      <c r="U87" s="17">
        <v>0</v>
      </c>
      <c r="W87" s="18">
        <f>E87+O87-'[1]связь с ИТОГ ДЕНЬГИ 2024'!F87</f>
        <v>0</v>
      </c>
      <c r="X87" s="31">
        <f>H87+R87-'[1]связь с ИТОГ ДЕНЬГИ 2024'!G87</f>
        <v>0</v>
      </c>
      <c r="Y87" s="31">
        <f>K87+U87-'[1]связь с ИТОГ ДЕНЬГИ 2024'!H87</f>
        <v>0</v>
      </c>
    </row>
    <row r="88" spans="2:25" ht="15.6" hidden="1">
      <c r="B88" s="25" t="s">
        <v>89</v>
      </c>
      <c r="C88" s="17">
        <v>0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W88" s="18">
        <f>E88+O88-'[1]связь с ИТОГ ДЕНЬГИ 2024'!F88</f>
        <v>0</v>
      </c>
      <c r="X88" s="31">
        <f>H88+R88-'[1]связь с ИТОГ ДЕНЬГИ 2024'!G88</f>
        <v>0</v>
      </c>
      <c r="Y88" s="31">
        <f>K88+U88-'[1]связь с ИТОГ ДЕНЬГИ 2024'!H88</f>
        <v>0</v>
      </c>
    </row>
    <row r="89" spans="2:25" ht="15.6" hidden="1">
      <c r="B89" s="25" t="s">
        <v>90</v>
      </c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M89" s="17">
        <v>0</v>
      </c>
      <c r="N89" s="17">
        <v>0</v>
      </c>
      <c r="O89" s="17">
        <v>0</v>
      </c>
      <c r="P89" s="17">
        <v>0</v>
      </c>
      <c r="Q89" s="17">
        <v>0</v>
      </c>
      <c r="R89" s="17">
        <v>0</v>
      </c>
      <c r="S89" s="17">
        <v>0</v>
      </c>
      <c r="T89" s="17">
        <v>0</v>
      </c>
      <c r="U89" s="17">
        <v>0</v>
      </c>
      <c r="W89" s="18">
        <f>E89+O89-'[1]связь с ИТОГ ДЕНЬГИ 2024'!F89</f>
        <v>0</v>
      </c>
      <c r="X89" s="31">
        <f>H89+R89-'[1]связь с ИТОГ ДЕНЬГИ 2024'!G89</f>
        <v>0</v>
      </c>
      <c r="Y89" s="31">
        <f>K89+U89-'[1]связь с ИТОГ ДЕНЬГИ 2024'!H89</f>
        <v>0</v>
      </c>
    </row>
    <row r="90" spans="2:25" ht="15.6" hidden="1">
      <c r="B90" s="25" t="s">
        <v>91</v>
      </c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W90" s="18">
        <f>E90+O90-'[1]связь с ИТОГ ДЕНЬГИ 2024'!F90</f>
        <v>0</v>
      </c>
      <c r="X90" s="31">
        <f>H90+R90-'[1]связь с ИТОГ ДЕНЬГИ 2024'!G90</f>
        <v>0</v>
      </c>
      <c r="Y90" s="31">
        <f>K90+U90-'[1]связь с ИТОГ ДЕНЬГИ 2024'!H90</f>
        <v>0</v>
      </c>
    </row>
    <row r="91" spans="2:25" ht="15.6" hidden="1">
      <c r="B91" s="25" t="s">
        <v>92</v>
      </c>
      <c r="C91" s="17">
        <v>0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17">
        <v>0</v>
      </c>
      <c r="S91" s="17">
        <v>0</v>
      </c>
      <c r="T91" s="17">
        <v>0</v>
      </c>
      <c r="U91" s="17">
        <v>0</v>
      </c>
      <c r="W91" s="18">
        <f>E91+O91-'[1]связь с ИТОГ ДЕНЬГИ 2024'!F91</f>
        <v>0</v>
      </c>
      <c r="X91" s="31">
        <f>H91+R91-'[1]связь с ИТОГ ДЕНЬГИ 2024'!G91</f>
        <v>0</v>
      </c>
      <c r="Y91" s="31">
        <f>K91+U91-'[1]связь с ИТОГ ДЕНЬГИ 2024'!H91</f>
        <v>0</v>
      </c>
    </row>
    <row r="92" spans="2:25">
      <c r="B92" s="19" t="s">
        <v>93</v>
      </c>
      <c r="C92" s="15">
        <v>1981</v>
      </c>
      <c r="D92" s="15">
        <v>2924</v>
      </c>
      <c r="E92" s="15">
        <v>4905</v>
      </c>
      <c r="F92" s="15">
        <v>23532.816326530614</v>
      </c>
      <c r="G92" s="15">
        <v>34727.183673469386</v>
      </c>
      <c r="H92" s="15">
        <v>58260</v>
      </c>
      <c r="I92" s="15">
        <v>29177919.068734694</v>
      </c>
      <c r="J92" s="15">
        <v>43002057.921265304</v>
      </c>
      <c r="K92" s="15">
        <v>72179976.989999995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0</v>
      </c>
      <c r="T92" s="15">
        <v>0</v>
      </c>
      <c r="U92" s="15">
        <v>0</v>
      </c>
      <c r="W92" s="18">
        <f>E92+O92-'[1]связь с ИТОГ ДЕНЬГИ 2024'!F92</f>
        <v>0</v>
      </c>
      <c r="X92" s="31">
        <f>H92+R92-'[1]связь с ИТОГ ДЕНЬГИ 2024'!G92</f>
        <v>0</v>
      </c>
      <c r="Y92" s="31">
        <f>K92+U92-'[1]связь с ИТОГ ДЕНЬГИ 2024'!H92</f>
        <v>0</v>
      </c>
    </row>
    <row r="93" spans="2:25">
      <c r="B93" s="19" t="s">
        <v>94</v>
      </c>
      <c r="C93" s="15">
        <v>17731</v>
      </c>
      <c r="D93" s="15">
        <v>31654</v>
      </c>
      <c r="E93" s="15">
        <v>49385</v>
      </c>
      <c r="F93" s="15">
        <v>145767.41129822342</v>
      </c>
      <c r="G93" s="15">
        <v>263259.78870177659</v>
      </c>
      <c r="H93" s="15">
        <v>409027.2</v>
      </c>
      <c r="I93" s="15">
        <v>490498599.94329345</v>
      </c>
      <c r="J93" s="15">
        <v>795634662.05430651</v>
      </c>
      <c r="K93" s="15">
        <v>1286133261.9976001</v>
      </c>
      <c r="M93" s="15">
        <v>674</v>
      </c>
      <c r="N93" s="15">
        <v>1194</v>
      </c>
      <c r="O93" s="15">
        <v>1868</v>
      </c>
      <c r="P93" s="15">
        <v>6740</v>
      </c>
      <c r="Q93" s="15">
        <v>11940</v>
      </c>
      <c r="R93" s="15">
        <v>18680</v>
      </c>
      <c r="S93" s="15">
        <v>17081893.420630306</v>
      </c>
      <c r="T93" s="15">
        <v>30297575.242569692</v>
      </c>
      <c r="U93" s="15">
        <v>47379468.663199998</v>
      </c>
      <c r="W93" s="18">
        <f>E93+O93-'[1]связь с ИТОГ ДЕНЬГИ 2024'!F93</f>
        <v>0</v>
      </c>
      <c r="X93" s="31">
        <f>H93+R93-'[1]связь с ИТОГ ДЕНЬГИ 2024'!G93</f>
        <v>0</v>
      </c>
      <c r="Y93" s="31">
        <f>K93+U93-'[1]связь с ИТОГ ДЕНЬГИ 2024'!H93</f>
        <v>0</v>
      </c>
    </row>
    <row r="94" spans="2:25" ht="15.6" hidden="1">
      <c r="B94" s="26"/>
      <c r="E94" s="27">
        <f>'[1]связь с ИТОГ ДЕНЬГИ 2024'!F93</f>
        <v>51253</v>
      </c>
      <c r="K94" s="27">
        <f>'[1]связь с ИТОГ ДЕНЬГИ 2024'!H93</f>
        <v>1333512730.6608</v>
      </c>
      <c r="O94" s="27">
        <f>'[1]ОБЪЕМЫ ВСЕГО'!R93</f>
        <v>1868</v>
      </c>
      <c r="U94" s="27">
        <f>'[1]ОБЪЕМЫ ВСЕГО'!T93</f>
        <v>47379468.663199998</v>
      </c>
    </row>
    <row r="95" spans="2:25" hidden="1">
      <c r="E95" s="27">
        <f>E94-E93-O93</f>
        <v>0</v>
      </c>
      <c r="K95" s="27">
        <f>K94-K93-U93</f>
        <v>-9.6857547760009766E-8</v>
      </c>
      <c r="O95" s="27">
        <f>O94-O93-AK93</f>
        <v>0</v>
      </c>
      <c r="U95" s="27">
        <f>U94-U93-CI93</f>
        <v>0</v>
      </c>
    </row>
    <row r="96" spans="2:25" hidden="1"/>
    <row r="97" hidden="1"/>
    <row r="98" hidden="1"/>
    <row r="99" hidden="1"/>
  </sheetData>
  <mergeCells count="3">
    <mergeCell ref="B2:B4"/>
    <mergeCell ref="I2:K2"/>
    <mergeCell ref="S2:U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99"/>
  <sheetViews>
    <sheetView zoomScale="80" zoomScaleNormal="80" workbookViewId="0">
      <pane xSplit="2" ySplit="4" topLeftCell="C36" activePane="bottomRight" state="frozen"/>
      <selection pane="topRight" activeCell="C1" sqref="C1"/>
      <selection pane="bottomLeft" activeCell="A5" sqref="A5"/>
      <selection pane="bottomRight" activeCell="R45" sqref="R45"/>
    </sheetView>
  </sheetViews>
  <sheetFormatPr defaultColWidth="9.109375" defaultRowHeight="14.4"/>
  <cols>
    <col min="1" max="1" width="9.109375" style="1"/>
    <col min="2" max="2" width="60.44140625" style="28" customWidth="1"/>
    <col min="3" max="5" width="14.109375" style="1" customWidth="1"/>
    <col min="6" max="8" width="15" style="1" customWidth="1"/>
    <col min="9" max="11" width="17.6640625" style="1" customWidth="1"/>
    <col min="12" max="12" width="9.109375" style="3"/>
    <col min="13" max="13" width="0" style="3" hidden="1" customWidth="1"/>
    <col min="14" max="14" width="11.44140625" style="3" hidden="1" customWidth="1"/>
    <col min="15" max="16" width="0" style="3" hidden="1" customWidth="1"/>
    <col min="17" max="16384" width="9.109375" style="3"/>
  </cols>
  <sheetData>
    <row r="1" spans="2:14" ht="15.6">
      <c r="B1" s="2" t="s">
        <v>97</v>
      </c>
    </row>
    <row r="2" spans="2:14" ht="18">
      <c r="B2" s="40" t="s">
        <v>3</v>
      </c>
      <c r="C2" s="5" t="s">
        <v>98</v>
      </c>
      <c r="D2" s="6"/>
      <c r="E2" s="6"/>
      <c r="F2" s="5" t="s">
        <v>99</v>
      </c>
      <c r="G2" s="6"/>
      <c r="H2" s="6"/>
      <c r="I2" s="5" t="s">
        <v>6</v>
      </c>
      <c r="J2" s="6"/>
      <c r="K2" s="32"/>
    </row>
    <row r="3" spans="2:14" ht="47.25" customHeight="1">
      <c r="B3" s="40"/>
      <c r="C3" s="7" t="s">
        <v>7</v>
      </c>
      <c r="D3" s="7" t="s">
        <v>8</v>
      </c>
      <c r="E3" s="7" t="s">
        <v>9</v>
      </c>
      <c r="F3" s="9" t="s">
        <v>7</v>
      </c>
      <c r="G3" s="9" t="s">
        <v>8</v>
      </c>
      <c r="H3" s="9" t="s">
        <v>9</v>
      </c>
      <c r="I3" s="7" t="s">
        <v>7</v>
      </c>
      <c r="J3" s="7" t="s">
        <v>8</v>
      </c>
      <c r="K3" s="8" t="s">
        <v>9</v>
      </c>
    </row>
    <row r="4" spans="2:14">
      <c r="B4" s="40"/>
      <c r="C4" s="13"/>
      <c r="D4" s="13"/>
      <c r="E4" s="13" t="s">
        <v>10</v>
      </c>
      <c r="F4" s="13"/>
      <c r="G4" s="13"/>
      <c r="H4" s="13" t="s">
        <v>10</v>
      </c>
      <c r="I4" s="13"/>
      <c r="J4" s="13"/>
      <c r="K4" s="13" t="s">
        <v>10</v>
      </c>
    </row>
    <row r="5" spans="2:14" ht="15.6">
      <c r="B5" s="14" t="s">
        <v>11</v>
      </c>
      <c r="C5" s="15"/>
      <c r="D5" s="15"/>
      <c r="E5" s="15"/>
      <c r="F5" s="15"/>
      <c r="G5" s="15"/>
      <c r="H5" s="15"/>
      <c r="I5" s="15"/>
      <c r="J5" s="15"/>
      <c r="K5" s="15"/>
    </row>
    <row r="6" spans="2:14" ht="15.6">
      <c r="B6" s="16" t="s">
        <v>12</v>
      </c>
      <c r="C6" s="17">
        <v>39419</v>
      </c>
      <c r="D6" s="17">
        <v>70581</v>
      </c>
      <c r="E6" s="17">
        <v>110000</v>
      </c>
      <c r="F6" s="17">
        <v>609.72205206738136</v>
      </c>
      <c r="G6" s="17">
        <v>901.27794793261876</v>
      </c>
      <c r="H6" s="17">
        <v>1511</v>
      </c>
      <c r="I6" s="17">
        <v>13399983.96678308</v>
      </c>
      <c r="J6" s="17">
        <v>24049822.093216922</v>
      </c>
      <c r="K6" s="17">
        <v>37449806.060000002</v>
      </c>
      <c r="M6" s="18">
        <f>E6-'[1]связь с ИТОГ ДЕНЬГИ 2024'!K6</f>
        <v>0</v>
      </c>
      <c r="N6" s="31">
        <f>K6-'[1]связь с ИТОГ ДЕНЬГИ 2024'!P6</f>
        <v>0</v>
      </c>
    </row>
    <row r="7" spans="2:14" ht="15.6">
      <c r="B7" s="16" t="s">
        <v>13</v>
      </c>
      <c r="C7" s="17">
        <v>36352</v>
      </c>
      <c r="D7" s="17">
        <v>67687</v>
      </c>
      <c r="E7" s="17">
        <v>104039</v>
      </c>
      <c r="F7" s="17">
        <v>6239.3966480446925</v>
      </c>
      <c r="G7" s="17">
        <v>10682.603351955308</v>
      </c>
      <c r="H7" s="17">
        <v>16922</v>
      </c>
      <c r="I7" s="17">
        <v>20101059.215447135</v>
      </c>
      <c r="J7" s="17">
        <v>37415315.829161689</v>
      </c>
      <c r="K7" s="17">
        <v>57516375.044608824</v>
      </c>
      <c r="M7" s="18">
        <f>E7-'[1]связь с ИТОГ ДЕНЬГИ 2024'!K7</f>
        <v>0</v>
      </c>
      <c r="N7" s="31">
        <f>K7-'[1]связь с ИТОГ ДЕНЬГИ 2024'!P7</f>
        <v>0</v>
      </c>
    </row>
    <row r="8" spans="2:14" ht="15.6">
      <c r="B8" s="16" t="s">
        <v>14</v>
      </c>
      <c r="C8" s="17">
        <v>23036</v>
      </c>
      <c r="D8" s="17">
        <v>38964</v>
      </c>
      <c r="E8" s="17">
        <v>62000</v>
      </c>
      <c r="F8" s="17">
        <v>0</v>
      </c>
      <c r="G8" s="17">
        <v>0</v>
      </c>
      <c r="H8" s="17">
        <v>0</v>
      </c>
      <c r="I8" s="17">
        <v>7495453.6799999997</v>
      </c>
      <c r="J8" s="17">
        <v>12678106.32</v>
      </c>
      <c r="K8" s="17">
        <v>20173560</v>
      </c>
      <c r="M8" s="18">
        <f>E8-'[1]связь с ИТОГ ДЕНЬГИ 2024'!K8</f>
        <v>0</v>
      </c>
      <c r="N8" s="31">
        <f>K8-'[1]связь с ИТОГ ДЕНЬГИ 2024'!P8</f>
        <v>0</v>
      </c>
    </row>
    <row r="9" spans="2:14" ht="15.6">
      <c r="B9" s="16" t="s">
        <v>15</v>
      </c>
      <c r="C9" s="17">
        <v>21632</v>
      </c>
      <c r="D9" s="17">
        <v>39368</v>
      </c>
      <c r="E9" s="17">
        <v>61000</v>
      </c>
      <c r="F9" s="17">
        <v>110156.88183606559</v>
      </c>
      <c r="G9" s="17">
        <v>200474.11816393444</v>
      </c>
      <c r="H9" s="17">
        <v>310631</v>
      </c>
      <c r="I9" s="17">
        <v>19322618.642864261</v>
      </c>
      <c r="J9" s="17">
        <v>35165165.067135736</v>
      </c>
      <c r="K9" s="17">
        <v>54487783.709999993</v>
      </c>
      <c r="M9" s="18">
        <f>E9-'[1]связь с ИТОГ ДЕНЬГИ 2024'!K9</f>
        <v>0</v>
      </c>
      <c r="N9" s="31">
        <f>K9-'[1]связь с ИТОГ ДЕНЬГИ 2024'!P9</f>
        <v>0</v>
      </c>
    </row>
    <row r="10" spans="2:14" ht="15.6">
      <c r="B10" s="16" t="s">
        <v>16</v>
      </c>
      <c r="C10" s="17">
        <v>1359</v>
      </c>
      <c r="D10" s="17">
        <v>2141</v>
      </c>
      <c r="E10" s="17">
        <v>3500</v>
      </c>
      <c r="F10" s="17">
        <v>0</v>
      </c>
      <c r="G10" s="17">
        <v>0</v>
      </c>
      <c r="H10" s="17">
        <v>0</v>
      </c>
      <c r="I10" s="17">
        <v>309457.89</v>
      </c>
      <c r="J10" s="17">
        <v>487527.11000000004</v>
      </c>
      <c r="K10" s="17">
        <v>796985</v>
      </c>
      <c r="M10" s="18">
        <f>E10-'[1]связь с ИТОГ ДЕНЬГИ 2024'!K10</f>
        <v>0</v>
      </c>
      <c r="N10" s="31">
        <f>K10-'[1]связь с ИТОГ ДЕНЬГИ 2024'!P10</f>
        <v>0</v>
      </c>
    </row>
    <row r="11" spans="2:14" ht="15.6">
      <c r="B11" s="16" t="s">
        <v>17</v>
      </c>
      <c r="C11" s="17">
        <v>2313</v>
      </c>
      <c r="D11" s="17">
        <v>4387</v>
      </c>
      <c r="E11" s="17">
        <v>6700</v>
      </c>
      <c r="F11" s="17">
        <v>0</v>
      </c>
      <c r="G11" s="17">
        <v>0</v>
      </c>
      <c r="H11" s="17">
        <v>0</v>
      </c>
      <c r="I11" s="17">
        <v>8194309.9747360172</v>
      </c>
      <c r="J11" s="17">
        <v>15541910.01260999</v>
      </c>
      <c r="K11" s="17">
        <v>23736219.987346008</v>
      </c>
      <c r="M11" s="18">
        <f>E11-'[1]связь с ИТОГ ДЕНЬГИ 2024'!K11</f>
        <v>0</v>
      </c>
      <c r="N11" s="31">
        <f>K11-'[1]связь с ИТОГ ДЕНЬГИ 2024'!P11</f>
        <v>0</v>
      </c>
    </row>
    <row r="12" spans="2:14" ht="15.6" hidden="1">
      <c r="B12" s="16" t="s">
        <v>18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M12" s="18">
        <f>E12-'[1]связь с ИТОГ ДЕНЬГИ 2024'!K12</f>
        <v>0</v>
      </c>
      <c r="N12" s="31">
        <f>K12-'[1]связь с ИТОГ ДЕНЬГИ 2024'!P12</f>
        <v>0</v>
      </c>
    </row>
    <row r="13" spans="2:14" ht="15.6" hidden="1">
      <c r="B13" s="16" t="s">
        <v>19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M13" s="18">
        <f>E13-'[1]связь с ИТОГ ДЕНЬГИ 2024'!K13</f>
        <v>0</v>
      </c>
      <c r="N13" s="31">
        <f>K13-'[1]связь с ИТОГ ДЕНЬГИ 2024'!P13</f>
        <v>0</v>
      </c>
    </row>
    <row r="14" spans="2:14" ht="31.2" hidden="1">
      <c r="B14" s="16" t="s">
        <v>20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M14" s="18">
        <f>E14-'[1]связь с ИТОГ ДЕНЬГИ 2024'!K14</f>
        <v>0</v>
      </c>
      <c r="N14" s="31">
        <f>K14-'[1]связь с ИТОГ ДЕНЬГИ 2024'!P14</f>
        <v>0</v>
      </c>
    </row>
    <row r="15" spans="2:14" ht="15.6" hidden="1">
      <c r="B15" s="16"/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M15" s="18">
        <f>E15-'[1]связь с ИТОГ ДЕНЬГИ 2024'!K15</f>
        <v>0</v>
      </c>
      <c r="N15" s="31">
        <f>K15-'[1]связь с ИТОГ ДЕНЬГИ 2024'!P15</f>
        <v>0</v>
      </c>
    </row>
    <row r="16" spans="2:14" ht="15.6" hidden="1">
      <c r="B16" s="16"/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M16" s="18">
        <f>E16-'[1]связь с ИТОГ ДЕНЬГИ 2024'!K16</f>
        <v>0</v>
      </c>
      <c r="N16" s="31">
        <f>K16-'[1]связь с ИТОГ ДЕНЬГИ 2024'!P16</f>
        <v>0</v>
      </c>
    </row>
    <row r="17" spans="2:14">
      <c r="B17" s="19" t="s">
        <v>21</v>
      </c>
      <c r="C17" s="17">
        <v>124111</v>
      </c>
      <c r="D17" s="17">
        <v>223128</v>
      </c>
      <c r="E17" s="17">
        <v>347239</v>
      </c>
      <c r="F17" s="17">
        <v>117006.00053617766</v>
      </c>
      <c r="G17" s="17">
        <v>212057.99946382237</v>
      </c>
      <c r="H17" s="17">
        <v>329064</v>
      </c>
      <c r="I17" s="17">
        <v>68822883.369830489</v>
      </c>
      <c r="J17" s="17">
        <v>125337846.43212435</v>
      </c>
      <c r="K17" s="17">
        <v>194160729.80195481</v>
      </c>
      <c r="M17" s="18" t="e">
        <f>#REF!-'[2]ОБЪЕМЫ ВСЕГО'!AV17</f>
        <v>#REF!</v>
      </c>
    </row>
    <row r="18" spans="2:14" ht="15.6">
      <c r="B18" s="14" t="s">
        <v>22</v>
      </c>
      <c r="C18" s="17"/>
      <c r="D18" s="17"/>
      <c r="E18" s="17"/>
      <c r="F18" s="17"/>
      <c r="G18" s="17"/>
      <c r="H18" s="17"/>
      <c r="I18" s="17"/>
      <c r="J18" s="17"/>
      <c r="K18" s="17"/>
      <c r="M18" s="18" t="e">
        <f>#REF!-'[2]ОБЪЕМЫ ВСЕГО'!AV18</f>
        <v>#REF!</v>
      </c>
    </row>
    <row r="19" spans="2:14" ht="15.6">
      <c r="B19" s="16" t="s">
        <v>23</v>
      </c>
      <c r="C19" s="17">
        <v>1133</v>
      </c>
      <c r="D19" s="17">
        <v>1367</v>
      </c>
      <c r="E19" s="17">
        <v>2500</v>
      </c>
      <c r="F19" s="17">
        <v>0</v>
      </c>
      <c r="G19" s="17">
        <v>0</v>
      </c>
      <c r="H19" s="17">
        <v>0</v>
      </c>
      <c r="I19" s="17">
        <v>319959.19999999995</v>
      </c>
      <c r="J19" s="17">
        <v>386040.8</v>
      </c>
      <c r="K19" s="17">
        <v>706000</v>
      </c>
      <c r="M19" s="18">
        <f>E19-'[1]связь с ИТОГ ДЕНЬГИ 2024'!K19</f>
        <v>0</v>
      </c>
      <c r="N19" s="31">
        <f>K19-'[1]связь с ИТОГ ДЕНЬГИ 2024'!P19</f>
        <v>0</v>
      </c>
    </row>
    <row r="20" spans="2:14" ht="31.2">
      <c r="B20" s="16" t="s">
        <v>24</v>
      </c>
      <c r="C20" s="17">
        <v>86468.355381533911</v>
      </c>
      <c r="D20" s="17">
        <v>106934.6446184661</v>
      </c>
      <c r="E20" s="17">
        <v>193403</v>
      </c>
      <c r="F20" s="17">
        <v>0</v>
      </c>
      <c r="G20" s="17">
        <v>0</v>
      </c>
      <c r="H20" s="17">
        <v>0</v>
      </c>
      <c r="I20" s="17">
        <v>91941543.797421455</v>
      </c>
      <c r="J20" s="17">
        <v>113703287.96319462</v>
      </c>
      <c r="K20" s="17">
        <v>205644831.76061606</v>
      </c>
      <c r="M20" s="18">
        <f>E20-'[1]связь с ИТОГ ДЕНЬГИ 2024'!K20</f>
        <v>0</v>
      </c>
      <c r="N20" s="31">
        <f>K20-'[1]связь с ИТОГ ДЕНЬГИ 2024'!P20</f>
        <v>821926.78388762474</v>
      </c>
    </row>
    <row r="21" spans="2:14" ht="15.6">
      <c r="B21" s="20" t="s">
        <v>25</v>
      </c>
      <c r="C21" s="17">
        <v>608</v>
      </c>
      <c r="D21" s="17">
        <v>755</v>
      </c>
      <c r="E21" s="17">
        <v>1363</v>
      </c>
      <c r="F21" s="17">
        <v>158.70967741935485</v>
      </c>
      <c r="G21" s="17">
        <v>201.29032258064518</v>
      </c>
      <c r="H21" s="17">
        <v>360</v>
      </c>
      <c r="I21" s="17">
        <v>194658.68190163831</v>
      </c>
      <c r="J21" s="17">
        <v>241944.97893169499</v>
      </c>
      <c r="K21" s="17">
        <v>436603.66083333327</v>
      </c>
      <c r="M21" s="18">
        <f>E21-'[1]связь с ИТОГ ДЕНЬГИ 2024'!K21</f>
        <v>0</v>
      </c>
      <c r="N21" s="31">
        <f>K21-'[1]связь с ИТОГ ДЕНЬГИ 2024'!P21</f>
        <v>0</v>
      </c>
    </row>
    <row r="22" spans="2:14" ht="15.6">
      <c r="B22" s="16" t="s">
        <v>26</v>
      </c>
      <c r="C22" s="17">
        <v>41779.32311612639</v>
      </c>
      <c r="D22" s="17">
        <v>50394.67688387361</v>
      </c>
      <c r="E22" s="17">
        <v>92174</v>
      </c>
      <c r="F22" s="17">
        <v>0</v>
      </c>
      <c r="G22" s="17">
        <v>0</v>
      </c>
      <c r="H22" s="17">
        <v>0</v>
      </c>
      <c r="I22" s="17">
        <v>54734329.744807869</v>
      </c>
      <c r="J22" s="17">
        <v>66021147.692560449</v>
      </c>
      <c r="K22" s="17">
        <v>120755477.43736832</v>
      </c>
      <c r="M22" s="18">
        <f>E22-'[1]связь с ИТОГ ДЕНЬГИ 2024'!K22</f>
        <v>0</v>
      </c>
      <c r="N22" s="31">
        <f>K22-'[1]связь с ИТОГ ДЕНЬГИ 2024'!P22</f>
        <v>-5608433.0182229728</v>
      </c>
    </row>
    <row r="23" spans="2:14" ht="15.6">
      <c r="B23" s="16" t="s">
        <v>27</v>
      </c>
      <c r="C23" s="17">
        <v>64672.872836755974</v>
      </c>
      <c r="D23" s="17">
        <v>78009.127163244018</v>
      </c>
      <c r="E23" s="17">
        <v>142682</v>
      </c>
      <c r="F23" s="17">
        <v>0</v>
      </c>
      <c r="G23" s="17">
        <v>0</v>
      </c>
      <c r="H23" s="17">
        <v>0</v>
      </c>
      <c r="I23" s="17">
        <v>75783289.120384067</v>
      </c>
      <c r="J23" s="17">
        <v>91410632.905749649</v>
      </c>
      <c r="K23" s="17">
        <v>167193922.02613372</v>
      </c>
      <c r="M23" s="18">
        <f>E23-'[1]связь с ИТОГ ДЕНЬГИ 2024'!K23</f>
        <v>0</v>
      </c>
      <c r="N23" s="31">
        <f>K23-'[1]связь с ИТОГ ДЕНЬГИ 2024'!P23</f>
        <v>-6512938.5248005092</v>
      </c>
    </row>
    <row r="24" spans="2:14" ht="15.6">
      <c r="B24" s="16" t="s">
        <v>28</v>
      </c>
      <c r="C24" s="17">
        <v>80183.175717294187</v>
      </c>
      <c r="D24" s="17">
        <v>96717.824282705813</v>
      </c>
      <c r="E24" s="17">
        <v>176901</v>
      </c>
      <c r="F24" s="17">
        <v>0</v>
      </c>
      <c r="G24" s="17">
        <v>0</v>
      </c>
      <c r="H24" s="17">
        <v>0</v>
      </c>
      <c r="I24" s="17">
        <v>96887925.610877782</v>
      </c>
      <c r="J24" s="17">
        <v>116867276.46442699</v>
      </c>
      <c r="K24" s="17">
        <v>213755202.07530478</v>
      </c>
      <c r="M24" s="18">
        <f>E24-'[1]связь с ИТОГ ДЕНЬГИ 2024'!K24</f>
        <v>0</v>
      </c>
      <c r="N24" s="31">
        <f>K24-'[1]связь с ИТОГ ДЕНЬГИ 2024'!P24</f>
        <v>-9101130.8388490081</v>
      </c>
    </row>
    <row r="25" spans="2:14" ht="15.6">
      <c r="B25" s="16" t="s">
        <v>29</v>
      </c>
      <c r="C25" s="17">
        <v>39831.639078121705</v>
      </c>
      <c r="D25" s="17">
        <v>55487.360921878302</v>
      </c>
      <c r="E25" s="17">
        <v>95319</v>
      </c>
      <c r="F25" s="17">
        <v>0</v>
      </c>
      <c r="G25" s="17">
        <v>0</v>
      </c>
      <c r="H25" s="17">
        <v>0</v>
      </c>
      <c r="I25" s="17">
        <v>40521047.266886987</v>
      </c>
      <c r="J25" s="17">
        <v>56447739.201001875</v>
      </c>
      <c r="K25" s="17">
        <v>96968786.467888862</v>
      </c>
      <c r="M25" s="18">
        <f>E25-'[1]связь с ИТОГ ДЕНЬГИ 2024'!K25</f>
        <v>0</v>
      </c>
      <c r="N25" s="31">
        <f>K25-'[1]связь с ИТОГ ДЕНЬГИ 2024'!P25</f>
        <v>-6948975.6662742496</v>
      </c>
    </row>
    <row r="26" spans="2:14" ht="15.6">
      <c r="B26" s="16" t="s">
        <v>30</v>
      </c>
      <c r="C26" s="17">
        <v>26970.213889581853</v>
      </c>
      <c r="D26" s="17">
        <v>37570.78611041815</v>
      </c>
      <c r="E26" s="17">
        <v>64541</v>
      </c>
      <c r="F26" s="17">
        <v>0</v>
      </c>
      <c r="G26" s="17">
        <v>0</v>
      </c>
      <c r="H26" s="17">
        <v>0</v>
      </c>
      <c r="I26" s="17">
        <v>18935869.096083991</v>
      </c>
      <c r="J26" s="17">
        <v>26378563.052429643</v>
      </c>
      <c r="K26" s="17">
        <v>45314432.14851363</v>
      </c>
      <c r="M26" s="18">
        <f>E26-'[1]связь с ИТОГ ДЕНЬГИ 2024'!K26</f>
        <v>0</v>
      </c>
      <c r="N26" s="31">
        <f>K26-'[1]связь с ИТОГ ДЕНЬГИ 2024'!P26</f>
        <v>-11299145.957709566</v>
      </c>
    </row>
    <row r="27" spans="2:14" ht="15.6">
      <c r="B27" s="16" t="s">
        <v>31</v>
      </c>
      <c r="C27" s="17">
        <v>24150.796261825715</v>
      </c>
      <c r="D27" s="17">
        <v>33643.203738174285</v>
      </c>
      <c r="E27" s="17">
        <v>57794</v>
      </c>
      <c r="F27" s="17">
        <v>0</v>
      </c>
      <c r="G27" s="17">
        <v>0</v>
      </c>
      <c r="H27" s="17">
        <v>0</v>
      </c>
      <c r="I27" s="17">
        <v>19642783.269863158</v>
      </c>
      <c r="J27" s="17">
        <v>27363327.998314612</v>
      </c>
      <c r="K27" s="17">
        <v>47006111.26817777</v>
      </c>
      <c r="M27" s="18">
        <f>E27-'[1]связь с ИТОГ ДЕНЬГИ 2024'!K27</f>
        <v>0</v>
      </c>
      <c r="N27" s="31">
        <f>K27-'[1]связь с ИТОГ ДЕНЬГИ 2024'!P27</f>
        <v>-7163790.560324125</v>
      </c>
    </row>
    <row r="28" spans="2:14" ht="31.2">
      <c r="B28" s="16" t="s">
        <v>32</v>
      </c>
      <c r="C28" s="17">
        <v>20021</v>
      </c>
      <c r="D28" s="17">
        <v>31479</v>
      </c>
      <c r="E28" s="17">
        <v>51500</v>
      </c>
      <c r="F28" s="17">
        <v>58662.307514563101</v>
      </c>
      <c r="G28" s="17">
        <v>92234.692485436884</v>
      </c>
      <c r="H28" s="17">
        <v>150897</v>
      </c>
      <c r="I28" s="17">
        <v>10289955.361129513</v>
      </c>
      <c r="J28" s="17">
        <v>16178887.408870483</v>
      </c>
      <c r="K28" s="17">
        <v>26468842.769999996</v>
      </c>
      <c r="M28" s="18">
        <f>E28-'[1]связь с ИТОГ ДЕНЬГИ 2024'!K28</f>
        <v>0</v>
      </c>
      <c r="N28" s="31">
        <f>K28-'[1]связь с ИТОГ ДЕНЬГИ 2024'!P28</f>
        <v>0</v>
      </c>
    </row>
    <row r="29" spans="2:14" ht="15.6" hidden="1">
      <c r="B29" s="16" t="s">
        <v>33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M29" s="18">
        <f>E29-'[1]связь с ИТОГ ДЕНЬГИ 2024'!K29</f>
        <v>0</v>
      </c>
      <c r="N29" s="31">
        <f>K29-'[1]связь с ИТОГ ДЕНЬГИ 2024'!P29</f>
        <v>0</v>
      </c>
    </row>
    <row r="30" spans="2:14" ht="15.6">
      <c r="B30" s="16" t="s">
        <v>34</v>
      </c>
      <c r="C30" s="17">
        <v>404</v>
      </c>
      <c r="D30" s="17">
        <v>596</v>
      </c>
      <c r="E30" s="17">
        <v>1000</v>
      </c>
      <c r="F30" s="17">
        <v>0</v>
      </c>
      <c r="G30" s="17">
        <v>0</v>
      </c>
      <c r="H30" s="17">
        <v>0</v>
      </c>
      <c r="I30" s="17">
        <v>119188.41532</v>
      </c>
      <c r="J30" s="17">
        <v>175832.41467999999</v>
      </c>
      <c r="K30" s="17">
        <v>295020.82999999996</v>
      </c>
      <c r="M30" s="18">
        <f>E30-'[1]связь с ИТОГ ДЕНЬГИ 2024'!K30</f>
        <v>0</v>
      </c>
      <c r="N30" s="31">
        <f>K30-'[1]связь с ИТОГ ДЕНЬГИ 2024'!P30</f>
        <v>0</v>
      </c>
    </row>
    <row r="31" spans="2:14" ht="15.6" hidden="1">
      <c r="B31" s="16" t="s">
        <v>35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M31" s="18">
        <f>E31-'[1]связь с ИТОГ ДЕНЬГИ 2024'!K31</f>
        <v>0</v>
      </c>
      <c r="N31" s="31">
        <f>K31-'[1]связь с ИТОГ ДЕНЬГИ 2024'!P31</f>
        <v>0</v>
      </c>
    </row>
    <row r="32" spans="2:14" ht="15.6" hidden="1">
      <c r="B32" s="16" t="s">
        <v>36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M32" s="18">
        <f>E32-'[1]связь с ИТОГ ДЕНЬГИ 2024'!K32</f>
        <v>0</v>
      </c>
      <c r="N32" s="31">
        <f>K32-'[1]связь с ИТОГ ДЕНЬГИ 2024'!P32</f>
        <v>0</v>
      </c>
    </row>
    <row r="33" spans="2:14" hidden="1">
      <c r="B33" s="21"/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M33" s="18">
        <f>E33-'[1]связь с ИТОГ ДЕНЬГИ 2024'!K33</f>
        <v>0</v>
      </c>
      <c r="N33" s="31">
        <f>K33-'[1]связь с ИТОГ ДЕНЬГИ 2024'!P33</f>
        <v>0</v>
      </c>
    </row>
    <row r="34" spans="2:14" hidden="1">
      <c r="B34" s="21"/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M34" s="18">
        <f>E34-'[1]связь с ИТОГ ДЕНЬГИ 2024'!K34</f>
        <v>0</v>
      </c>
      <c r="N34" s="31">
        <f>K34-'[1]связь с ИТОГ ДЕНЬГИ 2024'!P34</f>
        <v>0</v>
      </c>
    </row>
    <row r="35" spans="2:14" hidden="1">
      <c r="B35" s="21"/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M35" s="18">
        <f>E35-'[1]связь с ИТОГ ДЕНЬГИ 2024'!K35</f>
        <v>0</v>
      </c>
      <c r="N35" s="31">
        <f>K35-'[1]связь с ИТОГ ДЕНЬГИ 2024'!P35</f>
        <v>0</v>
      </c>
    </row>
    <row r="36" spans="2:14">
      <c r="B36" s="19" t="s">
        <v>37</v>
      </c>
      <c r="C36" s="17">
        <v>386222.37628123973</v>
      </c>
      <c r="D36" s="17">
        <v>492954.62371876027</v>
      </c>
      <c r="E36" s="17">
        <v>879177</v>
      </c>
      <c r="F36" s="17">
        <v>58821.017191982457</v>
      </c>
      <c r="G36" s="17">
        <v>92435.982808017536</v>
      </c>
      <c r="H36" s="17">
        <v>151257</v>
      </c>
      <c r="I36" s="17">
        <v>409370549.56467646</v>
      </c>
      <c r="J36" s="17">
        <v>515174680.88016003</v>
      </c>
      <c r="K36" s="17">
        <v>924545230.4448365</v>
      </c>
      <c r="M36" s="18" t="e">
        <f>#REF!-'[2]ОБЪЕМЫ ВСЕГО'!AV35</f>
        <v>#REF!</v>
      </c>
    </row>
    <row r="37" spans="2:14" ht="15.6">
      <c r="B37" s="14" t="s">
        <v>38</v>
      </c>
      <c r="C37" s="17"/>
      <c r="D37" s="17"/>
      <c r="E37" s="17"/>
      <c r="F37" s="17"/>
      <c r="G37" s="17"/>
      <c r="H37" s="17"/>
      <c r="I37" s="17"/>
      <c r="J37" s="17"/>
      <c r="K37" s="17"/>
      <c r="M37" s="18" t="e">
        <f>#REF!-'[2]ОБЪЕМЫ ВСЕГО'!AV36</f>
        <v>#REF!</v>
      </c>
    </row>
    <row r="38" spans="2:14" ht="15.6">
      <c r="B38" s="14" t="s">
        <v>39</v>
      </c>
      <c r="C38" s="17">
        <v>7300.0488715425081</v>
      </c>
      <c r="D38" s="17">
        <v>21397.951128457495</v>
      </c>
      <c r="E38" s="17">
        <v>28698.000000000004</v>
      </c>
      <c r="F38" s="17">
        <v>1745.5885850178358</v>
      </c>
      <c r="G38" s="17">
        <v>5114.4114149821644</v>
      </c>
      <c r="H38" s="17">
        <v>6860</v>
      </c>
      <c r="I38" s="17">
        <v>9831197.5466315672</v>
      </c>
      <c r="J38" s="17">
        <v>28817748.521507517</v>
      </c>
      <c r="K38" s="17">
        <v>38648946.068139084</v>
      </c>
      <c r="M38" s="18">
        <f>E38-'[1]связь с ИТОГ ДЕНЬГИ 2024'!K38</f>
        <v>0</v>
      </c>
      <c r="N38" s="31">
        <f>K38-'[1]связь с ИТОГ ДЕНЬГИ 2024'!P38</f>
        <v>3358422.2208162546</v>
      </c>
    </row>
    <row r="39" spans="2:14" ht="15.6">
      <c r="B39" s="14" t="s">
        <v>40</v>
      </c>
      <c r="C39" s="17">
        <v>2347.6575682382131</v>
      </c>
      <c r="D39" s="17">
        <v>26319.342431761783</v>
      </c>
      <c r="E39" s="17">
        <v>28666.999999999996</v>
      </c>
      <c r="F39" s="17">
        <v>307.96955719557195</v>
      </c>
      <c r="G39" s="17">
        <v>3443.0304428044283</v>
      </c>
      <c r="H39" s="17">
        <v>3751</v>
      </c>
      <c r="I39" s="17">
        <v>3203296.1151448842</v>
      </c>
      <c r="J39" s="17">
        <v>35914429.39512217</v>
      </c>
      <c r="K39" s="17">
        <v>39117725.510267057</v>
      </c>
      <c r="M39" s="18">
        <f>E39-'[1]связь с ИТОГ ДЕНЬГИ 2024'!K39</f>
        <v>0</v>
      </c>
      <c r="N39" s="31">
        <f>K39-'[1]связь с ИТОГ ДЕНЬГИ 2024'!P39</f>
        <v>1710912.9452493116</v>
      </c>
    </row>
    <row r="40" spans="2:14" ht="15.6">
      <c r="B40" s="14" t="s">
        <v>41</v>
      </c>
      <c r="C40" s="17">
        <v>13833.304452882292</v>
      </c>
      <c r="D40" s="17">
        <v>9897.6955471177062</v>
      </c>
      <c r="E40" s="17">
        <v>23731</v>
      </c>
      <c r="F40" s="17">
        <v>2740.7261632341724</v>
      </c>
      <c r="G40" s="17">
        <v>1962.2738367658276</v>
      </c>
      <c r="H40" s="17">
        <v>4703</v>
      </c>
      <c r="I40" s="17">
        <v>16448285.372755701</v>
      </c>
      <c r="J40" s="17">
        <v>11768435.469374789</v>
      </c>
      <c r="K40" s="17">
        <v>28216720.84213049</v>
      </c>
      <c r="M40" s="18">
        <f>E40-'[1]связь с ИТОГ ДЕНЬГИ 2024'!K40</f>
        <v>0</v>
      </c>
      <c r="N40" s="31">
        <f>K40-'[1]связь с ИТОГ ДЕНЬГИ 2024'!P40</f>
        <v>1269868.4949873909</v>
      </c>
    </row>
    <row r="41" spans="2:14" ht="15.6">
      <c r="B41" s="14" t="s">
        <v>42</v>
      </c>
      <c r="C41" s="17">
        <v>11287.128124999999</v>
      </c>
      <c r="D41" s="17">
        <v>8735.8718749999989</v>
      </c>
      <c r="E41" s="17">
        <v>20023</v>
      </c>
      <c r="F41" s="17">
        <v>1825.9167604049494</v>
      </c>
      <c r="G41" s="17">
        <v>1414.0832395950506</v>
      </c>
      <c r="H41" s="17">
        <v>3240</v>
      </c>
      <c r="I41" s="17">
        <v>13388086.4470165</v>
      </c>
      <c r="J41" s="17">
        <v>10361766.914099591</v>
      </c>
      <c r="K41" s="17">
        <v>23749853.361116089</v>
      </c>
      <c r="M41" s="18">
        <f>E41-'[1]связь с ИТОГ ДЕНЬГИ 2024'!K41</f>
        <v>0</v>
      </c>
      <c r="N41" s="31">
        <f>K41-'[1]связь с ИТОГ ДЕНЬГИ 2024'!P41</f>
        <v>2330841.8693703972</v>
      </c>
    </row>
    <row r="42" spans="2:14" ht="15.6">
      <c r="B42" s="14" t="s">
        <v>43</v>
      </c>
      <c r="C42" s="17">
        <v>704.23046991918579</v>
      </c>
      <c r="D42" s="17">
        <v>16215.769530080814</v>
      </c>
      <c r="E42" s="17">
        <v>16920</v>
      </c>
      <c r="F42" s="17">
        <v>86.736842105263165</v>
      </c>
      <c r="G42" s="17">
        <v>1973.2631578947369</v>
      </c>
      <c r="H42" s="17">
        <v>2060</v>
      </c>
      <c r="I42" s="17">
        <v>910358.97424100456</v>
      </c>
      <c r="J42" s="17">
        <v>20967728.973447271</v>
      </c>
      <c r="K42" s="17">
        <v>21878087.947688274</v>
      </c>
      <c r="M42" s="18">
        <f>E42-'[1]связь с ИТОГ ДЕНЬГИ 2024'!K42</f>
        <v>0</v>
      </c>
      <c r="N42" s="31">
        <f>K42-'[1]связь с ИТОГ ДЕНЬГИ 2024'!P42</f>
        <v>1943360.1290423833</v>
      </c>
    </row>
    <row r="43" spans="2:14" ht="15.6">
      <c r="B43" s="14" t="s">
        <v>44</v>
      </c>
      <c r="C43" s="17">
        <v>2964.1481065130333</v>
      </c>
      <c r="D43" s="17">
        <v>28384.851893486968</v>
      </c>
      <c r="E43" s="17">
        <v>31349</v>
      </c>
      <c r="F43" s="17">
        <v>1443.8241369135437</v>
      </c>
      <c r="G43" s="17">
        <v>13847.175863086455</v>
      </c>
      <c r="H43" s="17">
        <v>15290.999999999998</v>
      </c>
      <c r="I43" s="17">
        <v>3305404.4474247531</v>
      </c>
      <c r="J43" s="17">
        <v>31650027.047393497</v>
      </c>
      <c r="K43" s="17">
        <v>34955431.494818248</v>
      </c>
      <c r="M43" s="18">
        <f>E43-'[1]связь с ИТОГ ДЕНЬГИ 2024'!K43</f>
        <v>0</v>
      </c>
      <c r="N43" s="31">
        <f>K43-'[1]связь с ИТОГ ДЕНЬГИ 2024'!P43</f>
        <v>1360798.9553255215</v>
      </c>
    </row>
    <row r="44" spans="2:14" ht="15.6">
      <c r="B44" s="14" t="s">
        <v>45</v>
      </c>
      <c r="C44" s="17">
        <v>2207.5155172413797</v>
      </c>
      <c r="D44" s="17">
        <v>8950.4844827586203</v>
      </c>
      <c r="E44" s="17">
        <v>11158</v>
      </c>
      <c r="F44" s="17">
        <v>353.75706214689268</v>
      </c>
      <c r="G44" s="17">
        <v>1435.2429378531074</v>
      </c>
      <c r="H44" s="17">
        <v>1789</v>
      </c>
      <c r="I44" s="17">
        <v>2640511.8699119724</v>
      </c>
      <c r="J44" s="17">
        <v>10705991.196501778</v>
      </c>
      <c r="K44" s="17">
        <v>13346503.066413751</v>
      </c>
      <c r="M44" s="18">
        <f>E44-'[1]связь с ИТОГ ДЕНЬГИ 2024'!K44</f>
        <v>0</v>
      </c>
      <c r="N44" s="31">
        <f>K44-'[1]связь с ИТОГ ДЕНЬГИ 2024'!P44</f>
        <v>573544.37812553905</v>
      </c>
    </row>
    <row r="45" spans="2:14" ht="15.6">
      <c r="B45" s="14" t="s">
        <v>46</v>
      </c>
      <c r="C45" s="17">
        <v>1491.8841031232962</v>
      </c>
      <c r="D45" s="17">
        <v>24536.115896876701</v>
      </c>
      <c r="E45" s="17">
        <v>26027.999999999996</v>
      </c>
      <c r="F45" s="17">
        <v>576.86312849162005</v>
      </c>
      <c r="G45" s="17">
        <v>9497.136871508379</v>
      </c>
      <c r="H45" s="17">
        <v>10074</v>
      </c>
      <c r="I45" s="17">
        <v>1855515.8691410935</v>
      </c>
      <c r="J45" s="17">
        <v>30514103.503980618</v>
      </c>
      <c r="K45" s="17">
        <v>32369619.373121712</v>
      </c>
      <c r="M45" s="18">
        <f>E45-'[1]связь с ИТОГ ДЕНЬГИ 2024'!K45</f>
        <v>0</v>
      </c>
      <c r="N45" s="31">
        <f>K45-'[1]связь с ИТОГ ДЕНЬГИ 2024'!P45</f>
        <v>2145239.7060258575</v>
      </c>
    </row>
    <row r="46" spans="2:14" ht="15.6">
      <c r="B46" s="14" t="s">
        <v>47</v>
      </c>
      <c r="C46" s="17">
        <v>4465.2565104166661</v>
      </c>
      <c r="D46" s="17">
        <v>2694.743489583333</v>
      </c>
      <c r="E46" s="17">
        <v>7159.9999999999991</v>
      </c>
      <c r="F46" s="17">
        <v>1199.7449168207024</v>
      </c>
      <c r="G46" s="17">
        <v>726.25508317929769</v>
      </c>
      <c r="H46" s="17">
        <v>1926</v>
      </c>
      <c r="I46" s="17">
        <v>5347794.3778404612</v>
      </c>
      <c r="J46" s="17">
        <v>3226856.7066978663</v>
      </c>
      <c r="K46" s="17">
        <v>8574651.0845383275</v>
      </c>
      <c r="M46" s="18">
        <f>E46-'[1]связь с ИТОГ ДЕНЬГИ 2024'!K46</f>
        <v>0</v>
      </c>
      <c r="N46" s="31">
        <f>K46-'[1]связь с ИТОГ ДЕНЬГИ 2024'!P46</f>
        <v>604121.02541472949</v>
      </c>
    </row>
    <row r="47" spans="2:14" ht="15.6">
      <c r="B47" s="14" t="s">
        <v>48</v>
      </c>
      <c r="C47" s="17">
        <v>334.4742451154529</v>
      </c>
      <c r="D47" s="17">
        <v>12208.525754884547</v>
      </c>
      <c r="E47" s="17">
        <v>12543</v>
      </c>
      <c r="F47" s="17">
        <v>101.71538461538461</v>
      </c>
      <c r="G47" s="17">
        <v>3676.2846153846153</v>
      </c>
      <c r="H47" s="17">
        <v>3778</v>
      </c>
      <c r="I47" s="17">
        <v>430915.50931417086</v>
      </c>
      <c r="J47" s="17">
        <v>15737537.238739248</v>
      </c>
      <c r="K47" s="17">
        <v>16168452.748053418</v>
      </c>
      <c r="M47" s="18">
        <f>E47-'[1]связь с ИТОГ ДЕНЬГИ 2024'!K47</f>
        <v>0</v>
      </c>
      <c r="N47" s="31">
        <f>K47-'[1]связь с ИТОГ ДЕНЬГИ 2024'!P47</f>
        <v>2426369.1815286949</v>
      </c>
    </row>
    <row r="48" spans="2:14" ht="15.6">
      <c r="B48" s="14" t="s">
        <v>49</v>
      </c>
      <c r="C48" s="17">
        <v>19814.350165562912</v>
      </c>
      <c r="D48" s="17">
        <v>16631.649834437085</v>
      </c>
      <c r="E48" s="17">
        <v>36446</v>
      </c>
      <c r="F48" s="17">
        <v>6819.2453257790366</v>
      </c>
      <c r="G48" s="17">
        <v>5724.7546742209634</v>
      </c>
      <c r="H48" s="17">
        <v>12544</v>
      </c>
      <c r="I48" s="17">
        <v>23607762.978716034</v>
      </c>
      <c r="J48" s="17">
        <v>19815548.783174407</v>
      </c>
      <c r="K48" s="17">
        <v>43423311.761890441</v>
      </c>
      <c r="M48" s="18">
        <f>E48-'[1]связь с ИТОГ ДЕНЬГИ 2024'!K48</f>
        <v>0</v>
      </c>
      <c r="N48" s="31">
        <f>K48-'[1]связь с ИТОГ ДЕНЬГИ 2024'!P48</f>
        <v>2674684.7104932889</v>
      </c>
    </row>
    <row r="49" spans="2:14" ht="15.6">
      <c r="B49" s="14" t="s">
        <v>50</v>
      </c>
      <c r="C49" s="17">
        <v>31395.732629953676</v>
      </c>
      <c r="D49" s="17">
        <v>137938.26737004632</v>
      </c>
      <c r="E49" s="17">
        <v>169334</v>
      </c>
      <c r="F49" s="17">
        <v>5395.2021808268964</v>
      </c>
      <c r="G49" s="17">
        <v>23709.797819173102</v>
      </c>
      <c r="H49" s="17">
        <v>29105</v>
      </c>
      <c r="I49" s="17">
        <v>36078246.696090467</v>
      </c>
      <c r="J49" s="17">
        <v>158509743.64665487</v>
      </c>
      <c r="K49" s="17">
        <v>194587990.34274533</v>
      </c>
      <c r="M49" s="18">
        <f>E49-'[1]связь с ИТОГ ДЕНЬГИ 2024'!K49</f>
        <v>0</v>
      </c>
      <c r="N49" s="31">
        <f>K49-'[1]связь с ИТОГ ДЕНЬГИ 2024'!P49</f>
        <v>10046028.741398603</v>
      </c>
    </row>
    <row r="50" spans="2:14" ht="15.6">
      <c r="B50" s="14" t="s">
        <v>51</v>
      </c>
      <c r="C50" s="17">
        <v>8717.5728844404002</v>
      </c>
      <c r="D50" s="17">
        <v>17112.4271155596</v>
      </c>
      <c r="E50" s="17">
        <v>25830</v>
      </c>
      <c r="F50" s="17">
        <v>1711.9031377899043</v>
      </c>
      <c r="G50" s="17">
        <v>3358.0968622100954</v>
      </c>
      <c r="H50" s="17">
        <v>5070</v>
      </c>
      <c r="I50" s="17">
        <v>7742538.3841128796</v>
      </c>
      <c r="J50" s="17">
        <v>15198762.332379837</v>
      </c>
      <c r="K50" s="17">
        <v>22941300.716492716</v>
      </c>
      <c r="M50" s="18">
        <f>E50-'[1]связь с ИТОГ ДЕНЬГИ 2024'!K50</f>
        <v>0</v>
      </c>
      <c r="N50" s="31">
        <f>K50-'[1]связь с ИТОГ ДЕНЬГИ 2024'!P50</f>
        <v>1410414.0585258827</v>
      </c>
    </row>
    <row r="51" spans="2:14" ht="15.6">
      <c r="B51" s="14" t="s">
        <v>52</v>
      </c>
      <c r="C51" s="17">
        <v>14891.55480395841</v>
      </c>
      <c r="D51" s="17">
        <v>126148.44519604159</v>
      </c>
      <c r="E51" s="17">
        <v>141040</v>
      </c>
      <c r="F51" s="17">
        <v>4874.4422431947587</v>
      </c>
      <c r="G51" s="17">
        <v>41281.557756805239</v>
      </c>
      <c r="H51" s="17">
        <v>46156</v>
      </c>
      <c r="I51" s="17">
        <v>17781172.802240502</v>
      </c>
      <c r="J51" s="17">
        <v>150629115.47556663</v>
      </c>
      <c r="K51" s="17">
        <v>168410288.27780712</v>
      </c>
      <c r="M51" s="18">
        <f>E51-'[1]связь с ИТОГ ДЕНЬГИ 2024'!K51</f>
        <v>0</v>
      </c>
      <c r="N51" s="31">
        <f>K51-'[1]связь с ИТОГ ДЕНЬГИ 2024'!P51</f>
        <v>9122987.4013409317</v>
      </c>
    </row>
    <row r="52" spans="2:14" ht="15.6">
      <c r="B52" s="14" t="s">
        <v>53</v>
      </c>
      <c r="C52" s="17">
        <v>12953.841296828281</v>
      </c>
      <c r="D52" s="17">
        <v>22313.158703171721</v>
      </c>
      <c r="E52" s="17">
        <v>35267</v>
      </c>
      <c r="F52" s="17">
        <v>1697.8346709470304</v>
      </c>
      <c r="G52" s="17">
        <v>2921.1653290529694</v>
      </c>
      <c r="H52" s="17">
        <v>4619</v>
      </c>
      <c r="I52" s="17">
        <v>15225218.53443354</v>
      </c>
      <c r="J52" s="17">
        <v>26226283.086023532</v>
      </c>
      <c r="K52" s="17">
        <v>41451501.620457068</v>
      </c>
      <c r="M52" s="18">
        <f>E52-'[1]связь с ИТОГ ДЕНЬГИ 2024'!K52</f>
        <v>0</v>
      </c>
      <c r="N52" s="31">
        <f>K52-'[1]связь с ИТОГ ДЕНЬГИ 2024'!P52</f>
        <v>1492483.6689814776</v>
      </c>
    </row>
    <row r="53" spans="2:14" ht="15.6">
      <c r="B53" s="14" t="s">
        <v>54</v>
      </c>
      <c r="C53" s="17">
        <v>2020.8224239188469</v>
      </c>
      <c r="D53" s="17">
        <v>20222.177576081151</v>
      </c>
      <c r="E53" s="17">
        <v>22242.999999999996</v>
      </c>
      <c r="F53" s="17">
        <v>426.69164715066353</v>
      </c>
      <c r="G53" s="17">
        <v>4285.3083528493362</v>
      </c>
      <c r="H53" s="17">
        <v>4712</v>
      </c>
      <c r="I53" s="17">
        <v>2273365.9485018235</v>
      </c>
      <c r="J53" s="17">
        <v>22746508.095381688</v>
      </c>
      <c r="K53" s="17">
        <v>25019874.04388351</v>
      </c>
      <c r="M53" s="18">
        <f>E53-'[1]связь с ИТОГ ДЕНЬГИ 2024'!K53</f>
        <v>0</v>
      </c>
      <c r="N53" s="31">
        <f>K53-'[1]связь с ИТОГ ДЕНЬГИ 2024'!P53</f>
        <v>2394812.2056621052</v>
      </c>
    </row>
    <row r="54" spans="2:14" ht="15.6">
      <c r="B54" s="14" t="s">
        <v>55</v>
      </c>
      <c r="C54" s="17">
        <v>11037.443312784777</v>
      </c>
      <c r="D54" s="17">
        <v>4917.556687215224</v>
      </c>
      <c r="E54" s="17">
        <v>15955</v>
      </c>
      <c r="F54" s="17">
        <v>4253.8994271164865</v>
      </c>
      <c r="G54" s="17">
        <v>1894.1005728835137</v>
      </c>
      <c r="H54" s="17">
        <v>6148</v>
      </c>
      <c r="I54" s="17">
        <v>12629805.278287839</v>
      </c>
      <c r="J54" s="17">
        <v>5627213.8897216432</v>
      </c>
      <c r="K54" s="17">
        <v>18257019.168009482</v>
      </c>
      <c r="M54" s="18">
        <f>E54-'[1]связь с ИТОГ ДЕНЬГИ 2024'!K54</f>
        <v>0</v>
      </c>
      <c r="N54" s="31">
        <f>K54-'[1]связь с ИТОГ ДЕНЬГИ 2024'!P54</f>
        <v>1197596.6171943918</v>
      </c>
    </row>
    <row r="55" spans="2:14" ht="15.6">
      <c r="B55" s="14" t="s">
        <v>56</v>
      </c>
      <c r="C55" s="17">
        <v>67483.487187163206</v>
      </c>
      <c r="D55" s="17">
        <v>89638.512812836794</v>
      </c>
      <c r="E55" s="17">
        <v>157122</v>
      </c>
      <c r="F55" s="17">
        <v>2190.681818181818</v>
      </c>
      <c r="G55" s="17">
        <v>2912.318181818182</v>
      </c>
      <c r="H55" s="17">
        <v>5103</v>
      </c>
      <c r="I55" s="17">
        <v>74514870.419784322</v>
      </c>
      <c r="J55" s="17">
        <v>98977802.517727062</v>
      </c>
      <c r="K55" s="17">
        <v>173492672.93751138</v>
      </c>
      <c r="M55" s="18">
        <f>E55-'[1]связь с ИТОГ ДЕНЬГИ 2024'!K55</f>
        <v>0</v>
      </c>
      <c r="N55" s="31">
        <f>K55-'[1]связь с ИТОГ ДЕНЬГИ 2024'!P55</f>
        <v>6216924.8929412365</v>
      </c>
    </row>
    <row r="56" spans="2:14" ht="15.6">
      <c r="B56" s="14" t="s">
        <v>57</v>
      </c>
      <c r="C56" s="17">
        <v>3348.0158501440919</v>
      </c>
      <c r="D56" s="17">
        <v>30327.984149855907</v>
      </c>
      <c r="E56" s="17">
        <v>33676</v>
      </c>
      <c r="F56" s="17">
        <v>764.07987711213525</v>
      </c>
      <c r="G56" s="17">
        <v>6927.9201228878646</v>
      </c>
      <c r="H56" s="17">
        <v>7692</v>
      </c>
      <c r="I56" s="17">
        <v>3608928.3911392088</v>
      </c>
      <c r="J56" s="17">
        <v>32690480.450427786</v>
      </c>
      <c r="K56" s="17">
        <v>36299408.841566995</v>
      </c>
      <c r="M56" s="18">
        <f>E56-'[1]связь с ИТОГ ДЕНЬГИ 2024'!K56</f>
        <v>0</v>
      </c>
      <c r="N56" s="31">
        <f>K56-'[1]связь с ИТОГ ДЕНЬГИ 2024'!P56</f>
        <v>1004002.2867166549</v>
      </c>
    </row>
    <row r="57" spans="2:14" ht="15.6">
      <c r="B57" s="14" t="s">
        <v>58</v>
      </c>
      <c r="C57" s="17">
        <v>20031.451786783789</v>
      </c>
      <c r="D57" s="17">
        <v>14448.548213216211</v>
      </c>
      <c r="E57" s="17">
        <v>34480</v>
      </c>
      <c r="F57" s="17">
        <v>4632.4771709937331</v>
      </c>
      <c r="G57" s="17">
        <v>3340.5228290062669</v>
      </c>
      <c r="H57" s="17">
        <v>7973</v>
      </c>
      <c r="I57" s="17">
        <v>30360694.248646174</v>
      </c>
      <c r="J57" s="17">
        <v>21899226.004183266</v>
      </c>
      <c r="K57" s="17">
        <v>52259920.25282944</v>
      </c>
      <c r="M57" s="18">
        <f>E57-'[1]связь с ИТОГ ДЕНЬГИ 2024'!K57</f>
        <v>0</v>
      </c>
      <c r="N57" s="31">
        <f>K57-'[1]связь с ИТОГ ДЕНЬГИ 2024'!P57</f>
        <v>-13347289.310730182</v>
      </c>
    </row>
    <row r="58" spans="2:14" ht="15.6">
      <c r="B58" s="14" t="s">
        <v>59</v>
      </c>
      <c r="C58" s="17">
        <v>7301.8574647887326</v>
      </c>
      <c r="D58" s="17">
        <v>6457.1425352112674</v>
      </c>
      <c r="E58" s="17">
        <v>13759</v>
      </c>
      <c r="F58" s="17">
        <v>840.80135440180584</v>
      </c>
      <c r="G58" s="17">
        <v>744.19864559819405</v>
      </c>
      <c r="H58" s="17">
        <v>1585</v>
      </c>
      <c r="I58" s="17">
        <v>7631976.461164955</v>
      </c>
      <c r="J58" s="17">
        <v>6748890.31336868</v>
      </c>
      <c r="K58" s="17">
        <v>14380866.774533635</v>
      </c>
      <c r="M58" s="18">
        <f>E58-'[1]связь с ИТОГ ДЕНЬГИ 2024'!K58</f>
        <v>0</v>
      </c>
      <c r="N58" s="31">
        <f>K58-'[1]связь с ИТОГ ДЕНЬГИ 2024'!P58</f>
        <v>1528736.242661925</v>
      </c>
    </row>
    <row r="59" spans="2:14" ht="15.6">
      <c r="B59" s="14" t="s">
        <v>60</v>
      </c>
      <c r="C59" s="17">
        <v>14480.707006369428</v>
      </c>
      <c r="D59" s="17">
        <v>3563.2929936305736</v>
      </c>
      <c r="E59" s="17">
        <v>18044</v>
      </c>
      <c r="F59" s="17">
        <v>3513.4663341645887</v>
      </c>
      <c r="G59" s="17">
        <v>866.53366583541151</v>
      </c>
      <c r="H59" s="17">
        <v>4380</v>
      </c>
      <c r="I59" s="17">
        <v>16100855.189449104</v>
      </c>
      <c r="J59" s="17">
        <v>3961599.9568547243</v>
      </c>
      <c r="K59" s="17">
        <v>20062455.146303829</v>
      </c>
      <c r="M59" s="18">
        <f>E59-'[1]связь с ИТОГ ДЕНЬГИ 2024'!K59</f>
        <v>0</v>
      </c>
      <c r="N59" s="31">
        <f>K59-'[1]связь с ИТОГ ДЕНЬГИ 2024'!P59</f>
        <v>1056571.1053760462</v>
      </c>
    </row>
    <row r="60" spans="2:14" ht="15.6">
      <c r="B60" s="14" t="s">
        <v>61</v>
      </c>
      <c r="C60" s="17">
        <v>6455.3915378006868</v>
      </c>
      <c r="D60" s="17">
        <v>11488.608462199312</v>
      </c>
      <c r="E60" s="17">
        <v>17944</v>
      </c>
      <c r="F60" s="17">
        <v>885.78112175102592</v>
      </c>
      <c r="G60" s="17">
        <v>1576.2188782489739</v>
      </c>
      <c r="H60" s="17">
        <v>2462</v>
      </c>
      <c r="I60" s="17">
        <v>7739692.088738516</v>
      </c>
      <c r="J60" s="17">
        <v>13774314.224089736</v>
      </c>
      <c r="K60" s="17">
        <v>21514006.31282825</v>
      </c>
      <c r="M60" s="18">
        <f>E60-'[1]связь с ИТОГ ДЕНЬГИ 2024'!K60</f>
        <v>0</v>
      </c>
      <c r="N60" s="31">
        <f>K60-'[1]связь с ИТОГ ДЕНЬГИ 2024'!P60</f>
        <v>2384333.8550206907</v>
      </c>
    </row>
    <row r="61" spans="2:14" ht="15.6">
      <c r="B61" s="14" t="s">
        <v>62</v>
      </c>
      <c r="C61" s="17">
        <v>9101.201362604088</v>
      </c>
      <c r="D61" s="17">
        <v>8924.798637395912</v>
      </c>
      <c r="E61" s="17">
        <v>18026</v>
      </c>
      <c r="F61" s="17">
        <v>468.05921052631578</v>
      </c>
      <c r="G61" s="17">
        <v>461.94078947368422</v>
      </c>
      <c r="H61" s="17">
        <v>930</v>
      </c>
      <c r="I61" s="17">
        <v>10858903.440421516</v>
      </c>
      <c r="J61" s="17">
        <v>10647657.195468929</v>
      </c>
      <c r="K61" s="17">
        <v>21506560.635890447</v>
      </c>
      <c r="M61" s="18">
        <f>E61-'[1]связь с ИТОГ ДЕНЬГИ 2024'!K61</f>
        <v>0</v>
      </c>
      <c r="N61" s="31">
        <f>K61-'[1]связь с ИТОГ ДЕНЬГИ 2024'!P61</f>
        <v>906722.47113827616</v>
      </c>
    </row>
    <row r="62" spans="2:14">
      <c r="B62" s="19" t="s">
        <v>63</v>
      </c>
      <c r="C62" s="17">
        <v>275969.07768309338</v>
      </c>
      <c r="D62" s="17">
        <v>669473.92231690674</v>
      </c>
      <c r="E62" s="17">
        <v>945443</v>
      </c>
      <c r="F62" s="17">
        <v>48857.408056882123</v>
      </c>
      <c r="G62" s="17">
        <v>143093.59194311788</v>
      </c>
      <c r="H62" s="17">
        <v>191951</v>
      </c>
      <c r="I62" s="17">
        <v>323515397.39114904</v>
      </c>
      <c r="J62" s="17">
        <v>787117770.93788707</v>
      </c>
      <c r="K62" s="17">
        <v>1110633168.329036</v>
      </c>
      <c r="M62" s="18" t="e">
        <f>#REF!-'[2]ОБЪЕМЫ ВСЕГО'!AV61</f>
        <v>#REF!</v>
      </c>
    </row>
    <row r="63" spans="2:14" ht="15.6">
      <c r="B63" s="14" t="s">
        <v>64</v>
      </c>
      <c r="C63" s="17"/>
      <c r="D63" s="17"/>
      <c r="E63" s="17"/>
      <c r="F63" s="17"/>
      <c r="G63" s="17"/>
      <c r="H63" s="17"/>
      <c r="I63" s="17"/>
      <c r="J63" s="17"/>
      <c r="K63" s="17"/>
      <c r="M63" s="18" t="e">
        <f>#REF!-'[2]ОБЪЕМЫ ВСЕГО'!AV62</f>
        <v>#REF!</v>
      </c>
    </row>
    <row r="64" spans="2:14" ht="15.6">
      <c r="B64" s="22" t="s">
        <v>65</v>
      </c>
      <c r="C64" s="17">
        <v>2923</v>
      </c>
      <c r="D64" s="17">
        <v>4316</v>
      </c>
      <c r="E64" s="17">
        <v>7239</v>
      </c>
      <c r="F64" s="17">
        <v>0</v>
      </c>
      <c r="G64" s="17">
        <v>0</v>
      </c>
      <c r="H64" s="17">
        <v>0</v>
      </c>
      <c r="I64" s="17">
        <v>2924898.395750531</v>
      </c>
      <c r="J64" s="17">
        <v>4318803.1050493643</v>
      </c>
      <c r="K64" s="17">
        <v>7243701.5007998953</v>
      </c>
      <c r="M64" s="18">
        <f>E64-'[1]связь с ИТОГ ДЕНЬГИ 2024'!K64</f>
        <v>0</v>
      </c>
      <c r="N64" s="31">
        <f>K64-'[1]связь с ИТОГ ДЕНЬГИ 2024'!P64</f>
        <v>0</v>
      </c>
    </row>
    <row r="65" spans="2:14" ht="15.6" hidden="1">
      <c r="B65" s="23" t="s">
        <v>66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M65" s="18">
        <f>E65-'[1]связь с ИТОГ ДЕНЬГИ 2024'!K65</f>
        <v>0</v>
      </c>
      <c r="N65" s="31">
        <f>K65-'[1]связь с ИТОГ ДЕНЬГИ 2024'!P65</f>
        <v>0</v>
      </c>
    </row>
    <row r="66" spans="2:14" ht="15.6" hidden="1">
      <c r="B66" s="23" t="s">
        <v>67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M66" s="18">
        <f>E66-'[1]связь с ИТОГ ДЕНЬГИ 2024'!K66</f>
        <v>0</v>
      </c>
      <c r="N66" s="31">
        <f>K66-'[1]связь с ИТОГ ДЕНЬГИ 2024'!P66</f>
        <v>0</v>
      </c>
    </row>
    <row r="67" spans="2:14" ht="15.6" hidden="1">
      <c r="B67" s="23" t="s">
        <v>68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M67" s="18">
        <f>E67-'[1]связь с ИТОГ ДЕНЬГИ 2024'!K67</f>
        <v>0</v>
      </c>
      <c r="N67" s="31">
        <f>K67-'[1]связь с ИТОГ ДЕНЬГИ 2024'!P67</f>
        <v>0</v>
      </c>
    </row>
    <row r="68" spans="2:14" ht="15.6" hidden="1">
      <c r="B68" s="23" t="s">
        <v>69</v>
      </c>
      <c r="C68" s="17">
        <v>0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M68" s="18">
        <f>E68-'[1]связь с ИТОГ ДЕНЬГИ 2024'!K68</f>
        <v>0</v>
      </c>
      <c r="N68" s="31">
        <f>K68-'[1]связь с ИТОГ ДЕНЬГИ 2024'!P68</f>
        <v>0</v>
      </c>
    </row>
    <row r="69" spans="2:14" ht="15.6">
      <c r="B69" s="16" t="s">
        <v>70</v>
      </c>
      <c r="C69" s="17">
        <v>194</v>
      </c>
      <c r="D69" s="17">
        <v>306</v>
      </c>
      <c r="E69" s="17">
        <v>500</v>
      </c>
      <c r="F69" s="17">
        <v>0</v>
      </c>
      <c r="G69" s="17">
        <v>0</v>
      </c>
      <c r="H69" s="17">
        <v>0</v>
      </c>
      <c r="I69" s="17">
        <v>42695.520000000004</v>
      </c>
      <c r="J69" s="17">
        <v>67344.48000000001</v>
      </c>
      <c r="K69" s="17">
        <v>110040.00000000001</v>
      </c>
      <c r="M69" s="18">
        <f>E69-'[1]связь с ИТОГ ДЕНЬГИ 2024'!K69</f>
        <v>0</v>
      </c>
      <c r="N69" s="31">
        <f>K69-'[1]связь с ИТОГ ДЕНЬГИ 2024'!P69</f>
        <v>0</v>
      </c>
    </row>
    <row r="70" spans="2:14" ht="15.6" hidden="1">
      <c r="B70" s="16" t="s">
        <v>71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M70" s="18">
        <f>E70-'[1]связь с ИТОГ ДЕНЬГИ 2024'!K70</f>
        <v>0</v>
      </c>
      <c r="N70" s="31">
        <f>K70-'[1]связь с ИТОГ ДЕНЬГИ 2024'!P70</f>
        <v>0</v>
      </c>
    </row>
    <row r="71" spans="2:14" ht="15.6" hidden="1">
      <c r="B71" s="16" t="s">
        <v>72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M71" s="18">
        <f>E71-'[1]связь с ИТОГ ДЕНЬГИ 2024'!K71</f>
        <v>0</v>
      </c>
      <c r="N71" s="31">
        <f>K71-'[1]связь с ИТОГ ДЕНЬГИ 2024'!P71</f>
        <v>0</v>
      </c>
    </row>
    <row r="72" spans="2:14" ht="15.6" hidden="1">
      <c r="B72" s="23" t="s">
        <v>73</v>
      </c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M72" s="18">
        <f>E72-'[1]связь с ИТОГ ДЕНЬГИ 2024'!K72</f>
        <v>0</v>
      </c>
      <c r="N72" s="31">
        <f>K72-'[1]связь с ИТОГ ДЕНЬГИ 2024'!P72</f>
        <v>0</v>
      </c>
    </row>
    <row r="73" spans="2:14" ht="15.6" hidden="1">
      <c r="B73" s="16" t="s">
        <v>74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M73" s="18">
        <f>E73-'[1]связь с ИТОГ ДЕНЬГИ 2024'!K73</f>
        <v>0</v>
      </c>
      <c r="N73" s="31">
        <f>K73-'[1]связь с ИТОГ ДЕНЬГИ 2024'!P73</f>
        <v>0</v>
      </c>
    </row>
    <row r="74" spans="2:14" ht="15.6" hidden="1">
      <c r="B74" s="16" t="s">
        <v>75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M74" s="18">
        <f>E74-'[1]связь с ИТОГ ДЕНЬГИ 2024'!K74</f>
        <v>0</v>
      </c>
      <c r="N74" s="31">
        <f>K74-'[1]связь с ИТОГ ДЕНЬГИ 2024'!P74</f>
        <v>0</v>
      </c>
    </row>
    <row r="75" spans="2:14" ht="15.6" hidden="1">
      <c r="B75" s="16" t="s">
        <v>76</v>
      </c>
      <c r="C75" s="17">
        <v>0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M75" s="18">
        <f>E75-'[1]связь с ИТОГ ДЕНЬГИ 2024'!K75</f>
        <v>0</v>
      </c>
      <c r="N75" s="31">
        <f>K75-'[1]связь с ИТОГ ДЕНЬГИ 2024'!P75</f>
        <v>0</v>
      </c>
    </row>
    <row r="76" spans="2:14" ht="15.6" hidden="1">
      <c r="B76" s="16" t="s">
        <v>77</v>
      </c>
      <c r="C76" s="17">
        <v>0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M76" s="18">
        <f>E76-'[1]связь с ИТОГ ДЕНЬГИ 2024'!K76</f>
        <v>0</v>
      </c>
      <c r="N76" s="31">
        <f>K76-'[1]связь с ИТОГ ДЕНЬГИ 2024'!P76</f>
        <v>0</v>
      </c>
    </row>
    <row r="77" spans="2:14" ht="15.6" hidden="1">
      <c r="B77" s="16" t="s">
        <v>78</v>
      </c>
      <c r="C77" s="17">
        <v>0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M77" s="18">
        <f>E77-'[1]связь с ИТОГ ДЕНЬГИ 2024'!K77</f>
        <v>0</v>
      </c>
      <c r="N77" s="31">
        <f>K77-'[1]связь с ИТОГ ДЕНЬГИ 2024'!P77</f>
        <v>0</v>
      </c>
    </row>
    <row r="78" spans="2:14" ht="15.6" hidden="1">
      <c r="B78" s="16" t="s">
        <v>79</v>
      </c>
      <c r="C78" s="17">
        <v>0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M78" s="18">
        <f>E78-'[1]связь с ИТОГ ДЕНЬГИ 2024'!K78</f>
        <v>0</v>
      </c>
      <c r="N78" s="31">
        <f>K78-'[1]связь с ИТОГ ДЕНЬГИ 2024'!P78</f>
        <v>0</v>
      </c>
    </row>
    <row r="79" spans="2:14" ht="15.6" hidden="1">
      <c r="B79" s="16" t="s">
        <v>80</v>
      </c>
      <c r="C79" s="17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M79" s="18">
        <f>E79-'[1]связь с ИТОГ ДЕНЬГИ 2024'!K79</f>
        <v>0</v>
      </c>
      <c r="N79" s="31">
        <f>K79-'[1]связь с ИТОГ ДЕНЬГИ 2024'!P79</f>
        <v>0</v>
      </c>
    </row>
    <row r="80" spans="2:14" ht="15.6" hidden="1">
      <c r="B80" s="24" t="s">
        <v>81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M80" s="18">
        <f>E80-'[1]связь с ИТОГ ДЕНЬГИ 2024'!K80</f>
        <v>0</v>
      </c>
      <c r="N80" s="31">
        <f>K80-'[1]связь с ИТОГ ДЕНЬГИ 2024'!P80</f>
        <v>0</v>
      </c>
    </row>
    <row r="81" spans="2:14" ht="15.6" hidden="1">
      <c r="B81" s="24" t="s">
        <v>82</v>
      </c>
      <c r="C81" s="17">
        <v>0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M81" s="18">
        <f>E81-'[1]связь с ИТОГ ДЕНЬГИ 2024'!K81</f>
        <v>0</v>
      </c>
      <c r="N81" s="31">
        <f>K81-'[1]связь с ИТОГ ДЕНЬГИ 2024'!P81</f>
        <v>0</v>
      </c>
    </row>
    <row r="82" spans="2:14" ht="15.6" hidden="1">
      <c r="B82" s="24" t="s">
        <v>83</v>
      </c>
      <c r="C82" s="17"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M82" s="18">
        <f>E82-'[1]связь с ИТОГ ДЕНЬГИ 2024'!K82</f>
        <v>0</v>
      </c>
      <c r="N82" s="31">
        <f>K82-'[1]связь с ИТОГ ДЕНЬГИ 2024'!P82</f>
        <v>0</v>
      </c>
    </row>
    <row r="83" spans="2:14" ht="15.6" hidden="1">
      <c r="B83" s="25" t="s">
        <v>84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M83" s="18">
        <f>E83-'[1]связь с ИТОГ ДЕНЬГИ 2024'!K83</f>
        <v>0</v>
      </c>
      <c r="N83" s="31">
        <f>K83-'[1]связь с ИТОГ ДЕНЬГИ 2024'!P83</f>
        <v>0</v>
      </c>
    </row>
    <row r="84" spans="2:14" ht="15.6" hidden="1">
      <c r="B84" s="25" t="s">
        <v>85</v>
      </c>
      <c r="C84" s="17">
        <v>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M84" s="18">
        <f>E84-'[1]связь с ИТОГ ДЕНЬГИ 2024'!K84</f>
        <v>0</v>
      </c>
      <c r="N84" s="31">
        <f>K84-'[1]связь с ИТОГ ДЕНЬГИ 2024'!P84</f>
        <v>0</v>
      </c>
    </row>
    <row r="85" spans="2:14" ht="15.6" hidden="1">
      <c r="B85" s="25" t="s">
        <v>86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M85" s="18">
        <f>E85-'[1]связь с ИТОГ ДЕНЬГИ 2024'!K85</f>
        <v>0</v>
      </c>
      <c r="N85" s="31">
        <f>K85-'[1]связь с ИТОГ ДЕНЬГИ 2024'!P85</f>
        <v>0</v>
      </c>
    </row>
    <row r="86" spans="2:14" ht="15.6" hidden="1">
      <c r="B86" s="25" t="s">
        <v>87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M86" s="18">
        <f>E86-'[1]связь с ИТОГ ДЕНЬГИ 2024'!K86</f>
        <v>0</v>
      </c>
      <c r="N86" s="31">
        <f>K86-'[1]связь с ИТОГ ДЕНЬГИ 2024'!P86</f>
        <v>0</v>
      </c>
    </row>
    <row r="87" spans="2:14" ht="15.6" hidden="1">
      <c r="B87" s="25" t="s">
        <v>88</v>
      </c>
      <c r="C87" s="17">
        <v>0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M87" s="18">
        <f>E87-'[1]связь с ИТОГ ДЕНЬГИ 2024'!K87</f>
        <v>0</v>
      </c>
      <c r="N87" s="31">
        <f>K87-'[1]связь с ИТОГ ДЕНЬГИ 2024'!P87</f>
        <v>0</v>
      </c>
    </row>
    <row r="88" spans="2:14" ht="15.6" hidden="1">
      <c r="B88" s="25" t="s">
        <v>89</v>
      </c>
      <c r="C88" s="17">
        <v>0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M88" s="18">
        <f>E88-'[1]связь с ИТОГ ДЕНЬГИ 2024'!K88</f>
        <v>0</v>
      </c>
      <c r="N88" s="31">
        <f>K88-'[1]связь с ИТОГ ДЕНЬГИ 2024'!P88</f>
        <v>0</v>
      </c>
    </row>
    <row r="89" spans="2:14" ht="15.6" hidden="1">
      <c r="B89" s="25" t="s">
        <v>90</v>
      </c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M89" s="18">
        <f>E89-'[1]связь с ИТОГ ДЕНЬГИ 2024'!K89</f>
        <v>0</v>
      </c>
      <c r="N89" s="31">
        <f>K89-'[1]связь с ИТОГ ДЕНЬГИ 2024'!P89</f>
        <v>0</v>
      </c>
    </row>
    <row r="90" spans="2:14" ht="15.6" hidden="1">
      <c r="B90" s="25" t="s">
        <v>91</v>
      </c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M90" s="18">
        <f>E90-'[1]связь с ИТОГ ДЕНЬГИ 2024'!K90</f>
        <v>0</v>
      </c>
      <c r="N90" s="31">
        <f>K90-'[1]связь с ИТОГ ДЕНЬГИ 2024'!P90</f>
        <v>0</v>
      </c>
    </row>
    <row r="91" spans="2:14" ht="15.6" hidden="1">
      <c r="B91" s="25" t="s">
        <v>92</v>
      </c>
      <c r="C91" s="17">
        <v>0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M91" s="18">
        <f>E91-'[1]связь с ИТОГ ДЕНЬГИ 2024'!K91</f>
        <v>0</v>
      </c>
      <c r="N91" s="31">
        <f>K91-'[1]связь с ИТОГ ДЕНЬГИ 2024'!P91</f>
        <v>0</v>
      </c>
    </row>
    <row r="92" spans="2:14">
      <c r="B92" s="19" t="s">
        <v>93</v>
      </c>
      <c r="C92" s="15">
        <v>3117</v>
      </c>
      <c r="D92" s="15">
        <v>4622</v>
      </c>
      <c r="E92" s="15">
        <v>7739</v>
      </c>
      <c r="F92" s="15">
        <v>0</v>
      </c>
      <c r="G92" s="15">
        <v>0</v>
      </c>
      <c r="H92" s="15">
        <v>0</v>
      </c>
      <c r="I92" s="15">
        <v>2967593.915750531</v>
      </c>
      <c r="J92" s="15">
        <v>4386147.5850493647</v>
      </c>
      <c r="K92" s="15">
        <v>7353741.5007998953</v>
      </c>
      <c r="M92" s="18" t="e">
        <f>#REF!-'[2]ОБЪЕМЫ ВСЕГО'!AV91</f>
        <v>#REF!</v>
      </c>
    </row>
    <row r="93" spans="2:14">
      <c r="B93" s="19" t="s">
        <v>94</v>
      </c>
      <c r="C93" s="15">
        <v>789419.45396433305</v>
      </c>
      <c r="D93" s="15">
        <v>1390178.546035667</v>
      </c>
      <c r="E93" s="15">
        <v>2179598</v>
      </c>
      <c r="F93" s="15">
        <v>224684.42578504223</v>
      </c>
      <c r="G93" s="15">
        <v>447587.57421495777</v>
      </c>
      <c r="H93" s="15">
        <v>672272</v>
      </c>
      <c r="I93" s="15">
        <v>804676424.24140656</v>
      </c>
      <c r="J93" s="15">
        <v>1432016445.8352208</v>
      </c>
      <c r="K93" s="15">
        <v>2236692870.0766273</v>
      </c>
      <c r="M93" s="18" t="e">
        <f>#REF!-'[2]ОБЪЕМЫ ВСЕГО'!AV92</f>
        <v>#REF!</v>
      </c>
    </row>
    <row r="94" spans="2:14" ht="15.6" hidden="1">
      <c r="B94" s="26"/>
      <c r="E94" s="27">
        <f>'[1]связь с ИТОГ ДЕНЬГИ 2024'!K93</f>
        <v>2179598</v>
      </c>
      <c r="K94" s="27">
        <f>'[1]ОБЪЕМЫ ВСЕГО'!AW93</f>
        <v>2236692870.0766273</v>
      </c>
    </row>
    <row r="95" spans="2:14" hidden="1">
      <c r="E95" s="27">
        <f>E93-E94</f>
        <v>0</v>
      </c>
      <c r="K95" s="27">
        <f>K93-K94</f>
        <v>0</v>
      </c>
    </row>
    <row r="96" spans="2:14" hidden="1"/>
    <row r="97" spans="5:11" hidden="1">
      <c r="K97" s="27"/>
    </row>
    <row r="98" spans="5:11" hidden="1"/>
    <row r="99" spans="5:11">
      <c r="E99" s="27"/>
    </row>
  </sheetData>
  <mergeCells count="1">
    <mergeCell ref="B2:B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98"/>
  <sheetViews>
    <sheetView zoomScale="80" zoomScaleNormal="80" workbookViewId="0">
      <selection activeCell="D53" sqref="D53"/>
    </sheetView>
  </sheetViews>
  <sheetFormatPr defaultColWidth="9.109375" defaultRowHeight="14.4"/>
  <cols>
    <col min="1" max="1" width="9.109375" style="1"/>
    <col min="2" max="2" width="60.44140625" style="28" customWidth="1"/>
    <col min="3" max="5" width="13.88671875" style="1" customWidth="1"/>
    <col min="6" max="8" width="15.33203125" style="1" customWidth="1"/>
    <col min="9" max="11" width="17.33203125" style="1" customWidth="1"/>
    <col min="12" max="12" width="9.109375" style="3"/>
    <col min="13" max="13" width="0" style="3" hidden="1" customWidth="1"/>
    <col min="14" max="14" width="11.44140625" style="3" hidden="1" customWidth="1"/>
    <col min="15" max="16" width="0" style="3" hidden="1" customWidth="1"/>
    <col min="17" max="16384" width="9.109375" style="3"/>
  </cols>
  <sheetData>
    <row r="1" spans="2:14" ht="15.6">
      <c r="B1" s="2" t="s">
        <v>100</v>
      </c>
    </row>
    <row r="2" spans="2:14" ht="18">
      <c r="B2" s="40" t="s">
        <v>3</v>
      </c>
      <c r="C2" s="5" t="s">
        <v>98</v>
      </c>
      <c r="D2" s="6"/>
      <c r="E2" s="6"/>
      <c r="F2" s="5" t="s">
        <v>99</v>
      </c>
      <c r="G2" s="6"/>
      <c r="H2" s="6"/>
      <c r="I2" s="5" t="s">
        <v>6</v>
      </c>
      <c r="J2" s="6"/>
      <c r="K2" s="32"/>
    </row>
    <row r="3" spans="2:14" ht="47.25" customHeight="1">
      <c r="B3" s="40"/>
      <c r="C3" s="7" t="s">
        <v>7</v>
      </c>
      <c r="D3" s="7" t="s">
        <v>8</v>
      </c>
      <c r="E3" s="7" t="s">
        <v>9</v>
      </c>
      <c r="F3" s="9" t="s">
        <v>7</v>
      </c>
      <c r="G3" s="9" t="s">
        <v>8</v>
      </c>
      <c r="H3" s="9" t="s">
        <v>9</v>
      </c>
      <c r="I3" s="9" t="s">
        <v>7</v>
      </c>
      <c r="J3" s="9" t="s">
        <v>8</v>
      </c>
      <c r="K3" s="12" t="s">
        <v>9</v>
      </c>
    </row>
    <row r="4" spans="2:14">
      <c r="B4" s="40"/>
      <c r="C4" s="13"/>
      <c r="D4" s="13"/>
      <c r="E4" s="13" t="s">
        <v>10</v>
      </c>
      <c r="F4" s="13"/>
      <c r="G4" s="13"/>
      <c r="H4" s="13" t="s">
        <v>10</v>
      </c>
      <c r="I4" s="13"/>
      <c r="J4" s="13"/>
      <c r="K4" s="13" t="s">
        <v>10</v>
      </c>
    </row>
    <row r="5" spans="2:14" ht="15.6">
      <c r="B5" s="14" t="s">
        <v>11</v>
      </c>
      <c r="C5" s="15"/>
      <c r="D5" s="15"/>
      <c r="E5" s="15"/>
      <c r="F5" s="15"/>
      <c r="G5" s="15"/>
      <c r="H5" s="15"/>
      <c r="I5" s="15"/>
      <c r="J5" s="15"/>
      <c r="K5" s="15"/>
    </row>
    <row r="6" spans="2:14" ht="15.6">
      <c r="B6" s="16" t="s">
        <v>12</v>
      </c>
      <c r="C6" s="17">
        <v>7172</v>
      </c>
      <c r="D6" s="17">
        <v>11828</v>
      </c>
      <c r="E6" s="17">
        <v>19000</v>
      </c>
      <c r="F6" s="17">
        <v>0</v>
      </c>
      <c r="G6" s="17">
        <v>0</v>
      </c>
      <c r="H6" s="17">
        <v>0</v>
      </c>
      <c r="I6" s="17">
        <v>6283819.5199999996</v>
      </c>
      <c r="J6" s="17">
        <v>10363220.48</v>
      </c>
      <c r="K6" s="17">
        <v>16647040</v>
      </c>
      <c r="M6" s="18">
        <f>E6-'[1]связь с ИТОГ ДЕНЬГИ 2024'!J6</f>
        <v>0</v>
      </c>
      <c r="N6" s="31">
        <f>K6-'[1]связь с ИТОГ ДЕНЬГИ 2024'!O6</f>
        <v>0</v>
      </c>
    </row>
    <row r="7" spans="2:14" ht="15.6">
      <c r="B7" s="16" t="s">
        <v>13</v>
      </c>
      <c r="C7" s="17">
        <v>9109</v>
      </c>
      <c r="D7" s="17">
        <v>15874</v>
      </c>
      <c r="E7" s="17">
        <v>24983</v>
      </c>
      <c r="F7" s="17">
        <v>0</v>
      </c>
      <c r="G7" s="17">
        <v>0</v>
      </c>
      <c r="H7" s="17">
        <v>0</v>
      </c>
      <c r="I7" s="17">
        <v>7862318.3465810074</v>
      </c>
      <c r="J7" s="17">
        <v>13701442.686752323</v>
      </c>
      <c r="K7" s="17">
        <v>21563761.033333331</v>
      </c>
      <c r="M7" s="18">
        <f>E7-'[1]связь с ИТОГ ДЕНЬГИ 2024'!J7</f>
        <v>0</v>
      </c>
      <c r="N7" s="31">
        <f>K7-'[1]связь с ИТОГ ДЕНЬГИ 2024'!O7</f>
        <v>0</v>
      </c>
    </row>
    <row r="8" spans="2:14" ht="15.6" hidden="1">
      <c r="B8" s="16" t="s">
        <v>14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M8" s="18">
        <f>E8-'[1]связь с ИТОГ ДЕНЬГИ 2024'!J8</f>
        <v>0</v>
      </c>
      <c r="N8" s="31">
        <f>K8-'[1]связь с ИТОГ ДЕНЬГИ 2024'!O8</f>
        <v>0</v>
      </c>
    </row>
    <row r="9" spans="2:14" ht="15.6">
      <c r="B9" s="16" t="s">
        <v>15</v>
      </c>
      <c r="C9" s="17">
        <v>11414</v>
      </c>
      <c r="D9" s="17">
        <v>18586</v>
      </c>
      <c r="E9" s="17">
        <v>30000</v>
      </c>
      <c r="F9" s="17">
        <v>58140.633199999997</v>
      </c>
      <c r="G9" s="17">
        <v>94673.366800000003</v>
      </c>
      <c r="H9" s="17">
        <v>152814</v>
      </c>
      <c r="I9" s="17">
        <v>10198448.469612001</v>
      </c>
      <c r="J9" s="17">
        <v>16606655.270388003</v>
      </c>
      <c r="K9" s="17">
        <v>26805103.740000002</v>
      </c>
      <c r="M9" s="18">
        <f>E9-'[1]связь с ИТОГ ДЕНЬГИ 2024'!J9</f>
        <v>0</v>
      </c>
      <c r="N9" s="31">
        <f>K9-'[1]связь с ИТОГ ДЕНЬГИ 2024'!O9</f>
        <v>0</v>
      </c>
    </row>
    <row r="10" spans="2:14" ht="15.6" hidden="1">
      <c r="B10" s="16" t="s">
        <v>16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M10" s="18">
        <f>E10-'[1]связь с ИТОГ ДЕНЬГИ 2024'!J10</f>
        <v>0</v>
      </c>
      <c r="N10" s="31">
        <f>K10-'[1]связь с ИТОГ ДЕНЬГИ 2024'!O10</f>
        <v>0</v>
      </c>
    </row>
    <row r="11" spans="2:14" ht="15.6" hidden="1">
      <c r="B11" s="16" t="s">
        <v>17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M11" s="18">
        <f>E11-'[1]связь с ИТОГ ДЕНЬГИ 2024'!J11</f>
        <v>0</v>
      </c>
      <c r="N11" s="31">
        <f>K11-'[1]связь с ИТОГ ДЕНЬГИ 2024'!O11</f>
        <v>0</v>
      </c>
    </row>
    <row r="12" spans="2:14" ht="15.6" hidden="1">
      <c r="B12" s="16" t="s">
        <v>18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M12" s="18">
        <f>E12-'[1]связь с ИТОГ ДЕНЬГИ 2024'!J12</f>
        <v>0</v>
      </c>
      <c r="N12" s="31">
        <f>K12-'[1]связь с ИТОГ ДЕНЬГИ 2024'!O12</f>
        <v>0</v>
      </c>
    </row>
    <row r="13" spans="2:14" ht="15.6" hidden="1">
      <c r="B13" s="16" t="s">
        <v>19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M13" s="18">
        <f>E13-'[1]связь с ИТОГ ДЕНЬГИ 2024'!J13</f>
        <v>0</v>
      </c>
      <c r="N13" s="31">
        <f>K13-'[1]связь с ИТОГ ДЕНЬГИ 2024'!O13</f>
        <v>0</v>
      </c>
    </row>
    <row r="14" spans="2:14" ht="31.2" hidden="1">
      <c r="B14" s="16" t="s">
        <v>20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M14" s="18">
        <f>E14-'[1]связь с ИТОГ ДЕНЬГИ 2024'!J14</f>
        <v>0</v>
      </c>
      <c r="N14" s="31">
        <f>K14-'[1]связь с ИТОГ ДЕНЬГИ 2024'!O14</f>
        <v>0</v>
      </c>
    </row>
    <row r="15" spans="2:14" ht="15.6" hidden="1">
      <c r="B15" s="16"/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M15" s="18">
        <f>E15-'[1]связь с ИТОГ ДЕНЬГИ 2024'!J15</f>
        <v>0</v>
      </c>
      <c r="N15" s="31">
        <f>K15-'[1]связь с ИТОГ ДЕНЬГИ 2024'!O15</f>
        <v>0</v>
      </c>
    </row>
    <row r="16" spans="2:14" ht="15.6" hidden="1">
      <c r="B16" s="16"/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M16" s="18">
        <f>E16-'[1]связь с ИТОГ ДЕНЬГИ 2024'!J16</f>
        <v>0</v>
      </c>
      <c r="N16" s="31">
        <f>K16-'[1]связь с ИТОГ ДЕНЬГИ 2024'!O16</f>
        <v>0</v>
      </c>
    </row>
    <row r="17" spans="2:14">
      <c r="B17" s="19" t="s">
        <v>21</v>
      </c>
      <c r="C17" s="17">
        <v>27695</v>
      </c>
      <c r="D17" s="17">
        <v>46288</v>
      </c>
      <c r="E17" s="17">
        <v>73983</v>
      </c>
      <c r="F17" s="17">
        <v>58140.633199999997</v>
      </c>
      <c r="G17" s="17">
        <v>94673.366800000003</v>
      </c>
      <c r="H17" s="17">
        <v>152814</v>
      </c>
      <c r="I17" s="17">
        <v>24344586.33619301</v>
      </c>
      <c r="J17" s="17">
        <v>40671318.437140331</v>
      </c>
      <c r="K17" s="17">
        <v>65015904.773333333</v>
      </c>
      <c r="M17" s="18"/>
    </row>
    <row r="18" spans="2:14" ht="15.6">
      <c r="B18" s="14" t="s">
        <v>22</v>
      </c>
      <c r="C18" s="17"/>
      <c r="D18" s="17"/>
      <c r="E18" s="17"/>
      <c r="F18" s="17"/>
      <c r="G18" s="17"/>
      <c r="H18" s="17"/>
      <c r="I18" s="17"/>
      <c r="J18" s="17"/>
      <c r="K18" s="17"/>
      <c r="M18" s="18"/>
    </row>
    <row r="19" spans="2:14" ht="15.6">
      <c r="B19" s="16" t="s">
        <v>23</v>
      </c>
      <c r="C19" s="17">
        <v>11191</v>
      </c>
      <c r="D19" s="17">
        <v>16809</v>
      </c>
      <c r="E19" s="17">
        <v>28000</v>
      </c>
      <c r="F19" s="17">
        <v>0</v>
      </c>
      <c r="G19" s="17">
        <v>0</v>
      </c>
      <c r="H19" s="17">
        <v>0</v>
      </c>
      <c r="I19" s="17">
        <v>9357049.6952500008</v>
      </c>
      <c r="J19" s="17">
        <v>14054387.304749999</v>
      </c>
      <c r="K19" s="17">
        <v>23411437</v>
      </c>
      <c r="M19" s="18">
        <f>E19-'[1]связь с ИТОГ ДЕНЬГИ 2024'!J19</f>
        <v>0</v>
      </c>
      <c r="N19" s="31">
        <f>K19-'[1]связь с ИТОГ ДЕНЬГИ 2024'!O19</f>
        <v>0</v>
      </c>
    </row>
    <row r="20" spans="2:14" ht="31.2">
      <c r="B20" s="16" t="s">
        <v>24</v>
      </c>
      <c r="C20" s="17">
        <v>23869</v>
      </c>
      <c r="D20" s="17">
        <v>38912</v>
      </c>
      <c r="E20" s="17">
        <v>62781</v>
      </c>
      <c r="F20" s="17">
        <v>0</v>
      </c>
      <c r="G20" s="17">
        <v>0</v>
      </c>
      <c r="H20" s="17">
        <v>0</v>
      </c>
      <c r="I20" s="17">
        <v>19168671.079136048</v>
      </c>
      <c r="J20" s="17">
        <v>31249374.880863957</v>
      </c>
      <c r="K20" s="17">
        <v>50418045.960000008</v>
      </c>
      <c r="M20" s="18">
        <f>E20-'[1]связь с ИТОГ ДЕНЬГИ 2024'!J20</f>
        <v>0</v>
      </c>
      <c r="N20" s="31">
        <f>K20-'[1]связь с ИТОГ ДЕНЬГИ 2024'!O20</f>
        <v>0</v>
      </c>
    </row>
    <row r="21" spans="2:14" ht="15.6">
      <c r="B21" s="20" t="s">
        <v>25</v>
      </c>
      <c r="C21" s="17">
        <v>8</v>
      </c>
      <c r="D21" s="17">
        <v>9</v>
      </c>
      <c r="E21" s="17">
        <v>17</v>
      </c>
      <c r="F21" s="17">
        <v>0</v>
      </c>
      <c r="G21" s="17">
        <v>0</v>
      </c>
      <c r="H21" s="17">
        <v>0</v>
      </c>
      <c r="I21" s="17">
        <v>6276.5490196078426</v>
      </c>
      <c r="J21" s="17">
        <v>7061.1176470588234</v>
      </c>
      <c r="K21" s="17">
        <v>13337.666666666666</v>
      </c>
      <c r="M21" s="18">
        <f>E21-'[1]связь с ИТОГ ДЕНЬГИ 2024'!J21</f>
        <v>0</v>
      </c>
      <c r="N21" s="31">
        <f>K21-'[1]связь с ИТОГ ДЕНЬГИ 2024'!O21</f>
        <v>0</v>
      </c>
    </row>
    <row r="22" spans="2:14" ht="15.6">
      <c r="B22" s="16" t="s">
        <v>26</v>
      </c>
      <c r="C22" s="17">
        <v>9073</v>
      </c>
      <c r="D22" s="17">
        <v>11827</v>
      </c>
      <c r="E22" s="17">
        <v>20900</v>
      </c>
      <c r="F22" s="17">
        <v>0</v>
      </c>
      <c r="G22" s="17">
        <v>0</v>
      </c>
      <c r="H22" s="17">
        <v>0</v>
      </c>
      <c r="I22" s="17">
        <v>7260758.9799999995</v>
      </c>
      <c r="J22" s="17">
        <v>9464675.0199999996</v>
      </c>
      <c r="K22" s="17">
        <v>16725434</v>
      </c>
      <c r="M22" s="18">
        <f>E22-'[1]связь с ИТОГ ДЕНЬГИ 2024'!J22</f>
        <v>0</v>
      </c>
      <c r="N22" s="31">
        <f>K22-'[1]связь с ИТОГ ДЕНЬГИ 2024'!O22</f>
        <v>0</v>
      </c>
    </row>
    <row r="23" spans="2:14" ht="15.6">
      <c r="B23" s="16" t="s">
        <v>27</v>
      </c>
      <c r="C23" s="17">
        <v>13818</v>
      </c>
      <c r="D23" s="17">
        <v>22182</v>
      </c>
      <c r="E23" s="17">
        <v>36000</v>
      </c>
      <c r="F23" s="17">
        <v>0</v>
      </c>
      <c r="G23" s="17">
        <v>0</v>
      </c>
      <c r="H23" s="17">
        <v>0</v>
      </c>
      <c r="I23" s="17">
        <v>11057992.68</v>
      </c>
      <c r="J23" s="17">
        <v>17751367.32</v>
      </c>
      <c r="K23" s="17">
        <v>28809360</v>
      </c>
      <c r="M23" s="18">
        <f>E23-'[1]связь с ИТОГ ДЕНЬГИ 2024'!J23</f>
        <v>0</v>
      </c>
      <c r="N23" s="31">
        <f>K23-'[1]связь с ИТОГ ДЕНЬГИ 2024'!O23</f>
        <v>0</v>
      </c>
    </row>
    <row r="24" spans="2:14" ht="15.6">
      <c r="B24" s="16" t="s">
        <v>28</v>
      </c>
      <c r="C24" s="17">
        <v>16190</v>
      </c>
      <c r="D24" s="17">
        <v>26810</v>
      </c>
      <c r="E24" s="17">
        <v>43000</v>
      </c>
      <c r="F24" s="17">
        <v>0</v>
      </c>
      <c r="G24" s="17">
        <v>0</v>
      </c>
      <c r="H24" s="17">
        <v>0</v>
      </c>
      <c r="I24" s="17">
        <v>12956209.4</v>
      </c>
      <c r="J24" s="17">
        <v>21454970.600000001</v>
      </c>
      <c r="K24" s="17">
        <v>34411180</v>
      </c>
      <c r="M24" s="18">
        <f>E24-'[1]связь с ИТОГ ДЕНЬГИ 2024'!J24</f>
        <v>0</v>
      </c>
      <c r="N24" s="31">
        <f>K24-'[1]связь с ИТОГ ДЕНЬГИ 2024'!O24</f>
        <v>0</v>
      </c>
    </row>
    <row r="25" spans="2:14" ht="15.6">
      <c r="B25" s="16" t="s">
        <v>29</v>
      </c>
      <c r="C25" s="17">
        <v>1880</v>
      </c>
      <c r="D25" s="17">
        <v>2620</v>
      </c>
      <c r="E25" s="17">
        <v>4500</v>
      </c>
      <c r="F25" s="17">
        <v>0</v>
      </c>
      <c r="G25" s="17">
        <v>0</v>
      </c>
      <c r="H25" s="17">
        <v>0</v>
      </c>
      <c r="I25" s="17">
        <v>1504488.8</v>
      </c>
      <c r="J25" s="17">
        <v>2096681.2</v>
      </c>
      <c r="K25" s="17">
        <v>3601170</v>
      </c>
      <c r="M25" s="18">
        <f>E25-'[1]связь с ИТОГ ДЕНЬГИ 2024'!J25</f>
        <v>0</v>
      </c>
      <c r="N25" s="31">
        <f>K25-'[1]связь с ИТОГ ДЕНЬГИ 2024'!O25</f>
        <v>0</v>
      </c>
    </row>
    <row r="26" spans="2:14" ht="15.6">
      <c r="B26" s="16" t="s">
        <v>30</v>
      </c>
      <c r="C26" s="17">
        <v>418</v>
      </c>
      <c r="D26" s="17">
        <v>582</v>
      </c>
      <c r="E26" s="17">
        <v>1000</v>
      </c>
      <c r="F26" s="17">
        <v>0</v>
      </c>
      <c r="G26" s="17">
        <v>0</v>
      </c>
      <c r="H26" s="17">
        <v>0</v>
      </c>
      <c r="I26" s="17">
        <v>334508.67999999993</v>
      </c>
      <c r="J26" s="17">
        <v>465751.31999999995</v>
      </c>
      <c r="K26" s="17">
        <v>800259.99999999988</v>
      </c>
      <c r="M26" s="18">
        <f>E26-'[1]связь с ИТОГ ДЕНЬГИ 2024'!J26</f>
        <v>0</v>
      </c>
      <c r="N26" s="31">
        <f>K26-'[1]связь с ИТОГ ДЕНЬГИ 2024'!O26</f>
        <v>0</v>
      </c>
    </row>
    <row r="27" spans="2:14" ht="15.6">
      <c r="B27" s="16" t="s">
        <v>31</v>
      </c>
      <c r="C27" s="17">
        <v>585</v>
      </c>
      <c r="D27" s="17">
        <v>815</v>
      </c>
      <c r="E27" s="17">
        <v>1400</v>
      </c>
      <c r="F27" s="17">
        <v>0</v>
      </c>
      <c r="G27" s="17">
        <v>0</v>
      </c>
      <c r="H27" s="17">
        <v>0</v>
      </c>
      <c r="I27" s="17">
        <v>468152.1</v>
      </c>
      <c r="J27" s="17">
        <v>652211.9</v>
      </c>
      <c r="K27" s="17">
        <v>1120364</v>
      </c>
      <c r="M27" s="18">
        <f>E27-'[1]связь с ИТОГ ДЕНЬГИ 2024'!J27</f>
        <v>0</v>
      </c>
      <c r="N27" s="31">
        <f>K27-'[1]связь с ИТОГ ДЕНЬГИ 2024'!O27</f>
        <v>0</v>
      </c>
    </row>
    <row r="28" spans="2:14" ht="31.2">
      <c r="B28" s="16" t="s">
        <v>32</v>
      </c>
      <c r="C28" s="17">
        <v>836</v>
      </c>
      <c r="D28" s="17">
        <v>1164</v>
      </c>
      <c r="E28" s="17">
        <v>2000</v>
      </c>
      <c r="F28" s="17">
        <v>2064.92</v>
      </c>
      <c r="G28" s="17">
        <v>2875.0800000000004</v>
      </c>
      <c r="H28" s="17">
        <v>4940</v>
      </c>
      <c r="I28" s="17">
        <v>362207.61719999998</v>
      </c>
      <c r="J28" s="17">
        <v>504317.78280000004</v>
      </c>
      <c r="K28" s="17">
        <v>866525.4</v>
      </c>
      <c r="M28" s="18">
        <f>E28-'[1]связь с ИТОГ ДЕНЬГИ 2024'!J28</f>
        <v>0</v>
      </c>
      <c r="N28" s="31">
        <f>K28-'[1]связь с ИТОГ ДЕНЬГИ 2024'!O28</f>
        <v>0</v>
      </c>
    </row>
    <row r="29" spans="2:14" ht="15.6" hidden="1">
      <c r="B29" s="16" t="s">
        <v>33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M29" s="18">
        <f>E29-'[1]связь с ИТОГ ДЕНЬГИ 2024'!J29</f>
        <v>0</v>
      </c>
      <c r="N29" s="31">
        <f>K29-'[1]связь с ИТОГ ДЕНЬГИ 2024'!O29</f>
        <v>0</v>
      </c>
    </row>
    <row r="30" spans="2:14" ht="15.6" hidden="1">
      <c r="B30" s="16" t="s">
        <v>34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M30" s="18">
        <f>E30-'[1]связь с ИТОГ ДЕНЬГИ 2024'!J30</f>
        <v>0</v>
      </c>
      <c r="N30" s="31">
        <f>K30-'[1]связь с ИТОГ ДЕНЬГИ 2024'!O30</f>
        <v>0</v>
      </c>
    </row>
    <row r="31" spans="2:14" ht="15.6" hidden="1">
      <c r="B31" s="16" t="s">
        <v>35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M31" s="18">
        <f>E31-'[1]связь с ИТОГ ДЕНЬГИ 2024'!J31</f>
        <v>0</v>
      </c>
      <c r="N31" s="31">
        <f>K31-'[1]связь с ИТОГ ДЕНЬГИ 2024'!O31</f>
        <v>0</v>
      </c>
    </row>
    <row r="32" spans="2:14" ht="15.6" hidden="1">
      <c r="B32" s="16" t="s">
        <v>36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M32" s="18">
        <f>E32-'[1]связь с ИТОГ ДЕНЬГИ 2024'!J32</f>
        <v>0</v>
      </c>
      <c r="N32" s="31">
        <f>K32-'[1]связь с ИТОГ ДЕНЬГИ 2024'!O32</f>
        <v>0</v>
      </c>
    </row>
    <row r="33" spans="2:14" hidden="1">
      <c r="B33" s="21"/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M33" s="18">
        <f>E33-'[1]связь с ИТОГ ДЕНЬГИ 2024'!J33</f>
        <v>0</v>
      </c>
      <c r="N33" s="31">
        <f>K33-'[1]связь с ИТОГ ДЕНЬГИ 2024'!O33</f>
        <v>0</v>
      </c>
    </row>
    <row r="34" spans="2:14" hidden="1">
      <c r="B34" s="21"/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M34" s="18">
        <f>E34-'[1]связь с ИТОГ ДЕНЬГИ 2024'!J34</f>
        <v>0</v>
      </c>
      <c r="N34" s="31">
        <f>K34-'[1]связь с ИТОГ ДЕНЬГИ 2024'!O34</f>
        <v>0</v>
      </c>
    </row>
    <row r="35" spans="2:14" hidden="1">
      <c r="B35" s="21"/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M35" s="18">
        <f>E35-'[1]связь с ИТОГ ДЕНЬГИ 2024'!J35</f>
        <v>0</v>
      </c>
      <c r="N35" s="31">
        <f>K35-'[1]связь с ИТОГ ДЕНЬГИ 2024'!O35</f>
        <v>0</v>
      </c>
    </row>
    <row r="36" spans="2:14">
      <c r="B36" s="19" t="s">
        <v>37</v>
      </c>
      <c r="C36" s="17">
        <v>77868</v>
      </c>
      <c r="D36" s="17">
        <v>121730</v>
      </c>
      <c r="E36" s="17">
        <v>199598</v>
      </c>
      <c r="F36" s="17">
        <v>2064.92</v>
      </c>
      <c r="G36" s="17">
        <v>2875.0800000000004</v>
      </c>
      <c r="H36" s="17">
        <v>4940</v>
      </c>
      <c r="I36" s="17">
        <v>62476315.580605656</v>
      </c>
      <c r="J36" s="17">
        <v>97700798.446061015</v>
      </c>
      <c r="K36" s="17">
        <v>160177114.02666667</v>
      </c>
      <c r="M36" s="18"/>
    </row>
    <row r="37" spans="2:14" ht="15.6">
      <c r="B37" s="14" t="s">
        <v>38</v>
      </c>
      <c r="C37" s="17"/>
      <c r="D37" s="17"/>
      <c r="E37" s="17"/>
      <c r="F37" s="17"/>
      <c r="G37" s="17"/>
      <c r="H37" s="17"/>
      <c r="I37" s="17"/>
      <c r="J37" s="17"/>
      <c r="K37" s="17"/>
      <c r="M37" s="18"/>
    </row>
    <row r="38" spans="2:14" ht="15.6">
      <c r="B38" s="14" t="s">
        <v>39</v>
      </c>
      <c r="C38" s="17">
        <v>448.35135762894373</v>
      </c>
      <c r="D38" s="17">
        <v>1351.6486423710567</v>
      </c>
      <c r="E38" s="17">
        <v>1800.0000000000005</v>
      </c>
      <c r="F38" s="17">
        <v>159.40677966101694</v>
      </c>
      <c r="G38" s="17">
        <v>467.59322033898303</v>
      </c>
      <c r="H38" s="17">
        <v>627</v>
      </c>
      <c r="I38" s="17">
        <v>388501.42554213991</v>
      </c>
      <c r="J38" s="17">
        <v>1172880.2144578602</v>
      </c>
      <c r="K38" s="17">
        <v>1561381.6400000001</v>
      </c>
      <c r="M38" s="18">
        <f>E38-'[1]связь с ИТОГ ДЕНЬГИ 2024'!J38</f>
        <v>0</v>
      </c>
      <c r="N38" s="31">
        <f>K38-'[1]связь с ИТОГ ДЕНЬГИ 2024'!O38</f>
        <v>0</v>
      </c>
    </row>
    <row r="39" spans="2:14" ht="15.6">
      <c r="B39" s="14" t="s">
        <v>40</v>
      </c>
      <c r="C39" s="17">
        <v>330.7637301183712</v>
      </c>
      <c r="D39" s="17">
        <v>3869.2362698816287</v>
      </c>
      <c r="E39" s="17">
        <v>4200</v>
      </c>
      <c r="F39" s="17">
        <v>88.164948453608247</v>
      </c>
      <c r="G39" s="17">
        <v>980.8350515463917</v>
      </c>
      <c r="H39" s="17">
        <v>1069</v>
      </c>
      <c r="I39" s="17">
        <v>297344.29602466035</v>
      </c>
      <c r="J39" s="17">
        <v>3484437.9039753391</v>
      </c>
      <c r="K39" s="17">
        <v>3781782.1999999993</v>
      </c>
      <c r="M39" s="18">
        <f>E39-'[1]связь с ИТОГ ДЕНЬГИ 2024'!J39</f>
        <v>0</v>
      </c>
      <c r="N39" s="31">
        <f>K39-'[1]связь с ИТОГ ДЕНЬГИ 2024'!O39</f>
        <v>0</v>
      </c>
    </row>
    <row r="40" spans="2:14" ht="15.6">
      <c r="B40" s="14" t="s">
        <v>41</v>
      </c>
      <c r="C40" s="17">
        <v>2924.1536754990825</v>
      </c>
      <c r="D40" s="17">
        <v>2075.846324500917</v>
      </c>
      <c r="E40" s="17">
        <v>5000</v>
      </c>
      <c r="F40" s="17">
        <v>1198.1494845360824</v>
      </c>
      <c r="G40" s="17">
        <v>858.85051546391753</v>
      </c>
      <c r="H40" s="17">
        <v>2057</v>
      </c>
      <c r="I40" s="17">
        <v>2393440.5838331152</v>
      </c>
      <c r="J40" s="17">
        <v>1698161.3361668841</v>
      </c>
      <c r="K40" s="17">
        <v>4091601.919999999</v>
      </c>
      <c r="M40" s="18">
        <f>E40-'[1]связь с ИТОГ ДЕНЬГИ 2024'!J40</f>
        <v>0</v>
      </c>
      <c r="N40" s="31">
        <f>K40-'[1]связь с ИТОГ ДЕНЬГИ 2024'!O40</f>
        <v>0</v>
      </c>
    </row>
    <row r="41" spans="2:14" ht="15.6">
      <c r="B41" s="14" t="s">
        <v>42</v>
      </c>
      <c r="C41" s="17">
        <v>1246.1221708251639</v>
      </c>
      <c r="D41" s="17">
        <v>953.87782917483582</v>
      </c>
      <c r="E41" s="17">
        <v>2200</v>
      </c>
      <c r="F41" s="17">
        <v>1380.9801980198019</v>
      </c>
      <c r="G41" s="17">
        <v>1066.0198019801981</v>
      </c>
      <c r="H41" s="17">
        <v>2447</v>
      </c>
      <c r="I41" s="17">
        <v>1147681.0010552804</v>
      </c>
      <c r="J41" s="17">
        <v>877343.23894471955</v>
      </c>
      <c r="K41" s="17">
        <v>2025024.24</v>
      </c>
      <c r="M41" s="18">
        <f>E41-'[1]связь с ИТОГ ДЕНЬГИ 2024'!J41</f>
        <v>0</v>
      </c>
      <c r="N41" s="31">
        <f>K41-'[1]связь с ИТОГ ДЕНЬГИ 2024'!O41</f>
        <v>0</v>
      </c>
    </row>
    <row r="42" spans="2:14" ht="15.6">
      <c r="B42" s="14" t="s">
        <v>43</v>
      </c>
      <c r="C42" s="17">
        <v>94.665400588293579</v>
      </c>
      <c r="D42" s="17">
        <v>2305.3345994117062</v>
      </c>
      <c r="E42" s="17">
        <v>2400</v>
      </c>
      <c r="F42" s="17">
        <v>57.02513966480447</v>
      </c>
      <c r="G42" s="17">
        <v>1303.9748603351954</v>
      </c>
      <c r="H42" s="17">
        <v>1361</v>
      </c>
      <c r="I42" s="17">
        <v>85718.859956257016</v>
      </c>
      <c r="J42" s="17">
        <v>2098154.8800437427</v>
      </c>
      <c r="K42" s="17">
        <v>2183873.7399999998</v>
      </c>
      <c r="M42" s="18">
        <f>E42-'[1]связь с ИТОГ ДЕНЬГИ 2024'!J42</f>
        <v>0</v>
      </c>
      <c r="N42" s="31">
        <f>K42-'[1]связь с ИТОГ ДЕНЬГИ 2024'!O42</f>
        <v>0</v>
      </c>
    </row>
    <row r="43" spans="2:14" ht="15.6">
      <c r="B43" s="14" t="s">
        <v>44</v>
      </c>
      <c r="C43" s="17">
        <v>327.97617951019458</v>
      </c>
      <c r="D43" s="17">
        <v>3172.023820489806</v>
      </c>
      <c r="E43" s="17">
        <v>3500.0000000000005</v>
      </c>
      <c r="F43" s="17">
        <v>216.46875</v>
      </c>
      <c r="G43" s="17">
        <v>2092.53125</v>
      </c>
      <c r="H43" s="17">
        <v>2309</v>
      </c>
      <c r="I43" s="17">
        <v>262770.5806383054</v>
      </c>
      <c r="J43" s="17">
        <v>2541443.4693616955</v>
      </c>
      <c r="K43" s="17">
        <v>2804214.0500000007</v>
      </c>
      <c r="M43" s="18">
        <f>E43-'[1]связь с ИТОГ ДЕНЬГИ 2024'!J43</f>
        <v>0</v>
      </c>
      <c r="N43" s="31">
        <f>K43-'[1]связь с ИТОГ ДЕНЬГИ 2024'!O43</f>
        <v>0</v>
      </c>
    </row>
    <row r="44" spans="2:14" ht="15.6">
      <c r="B44" s="14" t="s">
        <v>45</v>
      </c>
      <c r="C44" s="17">
        <v>341.84215408435944</v>
      </c>
      <c r="D44" s="17">
        <v>1558.1578459156408</v>
      </c>
      <c r="E44" s="17">
        <v>1900.0000000000002</v>
      </c>
      <c r="F44" s="17">
        <v>121.4</v>
      </c>
      <c r="G44" s="17">
        <v>485.6</v>
      </c>
      <c r="H44" s="17">
        <v>607</v>
      </c>
      <c r="I44" s="17">
        <v>437962.09160344832</v>
      </c>
      <c r="J44" s="17">
        <v>2005122.1683965519</v>
      </c>
      <c r="K44" s="17">
        <v>2443084.2600000002</v>
      </c>
      <c r="M44" s="18">
        <f>E44-'[1]связь с ИТОГ ДЕНЬГИ 2024'!J44</f>
        <v>0</v>
      </c>
      <c r="N44" s="31">
        <f>K44-'[1]связь с ИТОГ ДЕНЬГИ 2024'!O44</f>
        <v>0</v>
      </c>
    </row>
    <row r="45" spans="2:14" ht="15.6">
      <c r="B45" s="14" t="s">
        <v>46</v>
      </c>
      <c r="C45" s="17">
        <v>235.03287399314573</v>
      </c>
      <c r="D45" s="17">
        <v>4464.9671260068544</v>
      </c>
      <c r="E45" s="17">
        <v>4700</v>
      </c>
      <c r="F45" s="17">
        <v>28.171428571428571</v>
      </c>
      <c r="G45" s="17">
        <v>464.82857142857142</v>
      </c>
      <c r="H45" s="17">
        <v>493</v>
      </c>
      <c r="I45" s="17">
        <v>216187.23864542189</v>
      </c>
      <c r="J45" s="17">
        <v>4116362.6513545788</v>
      </c>
      <c r="K45" s="17">
        <v>4332549.8900000006</v>
      </c>
      <c r="M45" s="18">
        <f>E45-'[1]связь с ИТОГ ДЕНЬГИ 2024'!J45</f>
        <v>0</v>
      </c>
      <c r="N45" s="31">
        <f>K45-'[1]связь с ИТОГ ДЕНЬГИ 2024'!O45</f>
        <v>0</v>
      </c>
    </row>
    <row r="46" spans="2:14" ht="15.6">
      <c r="B46" s="14" t="s">
        <v>47</v>
      </c>
      <c r="C46" s="17">
        <v>383.04355410779283</v>
      </c>
      <c r="D46" s="17">
        <v>216.95644589220711</v>
      </c>
      <c r="E46" s="17">
        <v>600</v>
      </c>
      <c r="F46" s="17">
        <v>131.35</v>
      </c>
      <c r="G46" s="17">
        <v>81.649999999999991</v>
      </c>
      <c r="H46" s="17">
        <v>213</v>
      </c>
      <c r="I46" s="17">
        <v>393358.95609375002</v>
      </c>
      <c r="J46" s="17">
        <v>221536.38390625003</v>
      </c>
      <c r="K46" s="17">
        <v>614895.34000000008</v>
      </c>
      <c r="M46" s="18">
        <f>E46-'[1]связь с ИТОГ ДЕНЬГИ 2024'!J46</f>
        <v>0</v>
      </c>
      <c r="N46" s="31">
        <f>K46-'[1]связь с ИТОГ ДЕНЬГИ 2024'!O46</f>
        <v>0</v>
      </c>
    </row>
    <row r="47" spans="2:14" ht="15.6">
      <c r="B47" s="14" t="s">
        <v>48</v>
      </c>
      <c r="C47" s="17">
        <v>62.830879329749827</v>
      </c>
      <c r="D47" s="17">
        <v>2437.1691206702499</v>
      </c>
      <c r="E47" s="17">
        <v>2499.9999999999995</v>
      </c>
      <c r="F47" s="17">
        <v>29.065830721003135</v>
      </c>
      <c r="G47" s="17">
        <v>1129.9341692789969</v>
      </c>
      <c r="H47" s="17">
        <v>1159</v>
      </c>
      <c r="I47" s="17">
        <v>59050.613083236349</v>
      </c>
      <c r="J47" s="17">
        <v>2290173.6769167632</v>
      </c>
      <c r="K47" s="17">
        <v>2349224.2899999996</v>
      </c>
      <c r="M47" s="18">
        <f>E47-'[1]связь с ИТОГ ДЕНЬГИ 2024'!J47</f>
        <v>0</v>
      </c>
      <c r="N47" s="31">
        <f>K47-'[1]связь с ИТОГ ДЕНЬГИ 2024'!O47</f>
        <v>0</v>
      </c>
    </row>
    <row r="48" spans="2:14" ht="15.6">
      <c r="B48" s="14" t="s">
        <v>49</v>
      </c>
      <c r="C48" s="17">
        <v>1087.5246274834435</v>
      </c>
      <c r="D48" s="17">
        <v>912.47537251655638</v>
      </c>
      <c r="E48" s="17">
        <v>2000</v>
      </c>
      <c r="F48" s="17">
        <v>510.10424710424712</v>
      </c>
      <c r="G48" s="17">
        <v>426.89575289575293</v>
      </c>
      <c r="H48" s="17">
        <v>937</v>
      </c>
      <c r="I48" s="17">
        <v>824799.5590076613</v>
      </c>
      <c r="J48" s="17">
        <v>692137.10099233885</v>
      </c>
      <c r="K48" s="17">
        <v>1516936.6600000001</v>
      </c>
      <c r="M48" s="18">
        <f>E48-'[1]связь с ИТОГ ДЕНЬГИ 2024'!J48</f>
        <v>0</v>
      </c>
      <c r="N48" s="31">
        <f>K48-'[1]связь с ИТОГ ДЕНЬГИ 2024'!O48</f>
        <v>0</v>
      </c>
    </row>
    <row r="49" spans="2:14" ht="15.6">
      <c r="B49" s="14" t="s">
        <v>50</v>
      </c>
      <c r="C49" s="17">
        <v>3787.8029471767677</v>
      </c>
      <c r="D49" s="17">
        <v>16712.19705282323</v>
      </c>
      <c r="E49" s="17">
        <v>20500</v>
      </c>
      <c r="F49" s="17">
        <v>2304.8419994254527</v>
      </c>
      <c r="G49" s="17">
        <v>10134.158000574547</v>
      </c>
      <c r="H49" s="17">
        <v>12439</v>
      </c>
      <c r="I49" s="17">
        <v>2919881.1663019257</v>
      </c>
      <c r="J49" s="17">
        <v>12886369.313698072</v>
      </c>
      <c r="K49" s="17">
        <v>15806250.479999997</v>
      </c>
      <c r="M49" s="18">
        <f>E49-'[1]связь с ИТОГ ДЕНЬГИ 2024'!J49</f>
        <v>0</v>
      </c>
      <c r="N49" s="31">
        <f>K49-'[1]связь с ИТОГ ДЕНЬГИ 2024'!O49</f>
        <v>0</v>
      </c>
    </row>
    <row r="50" spans="2:14" ht="15.6">
      <c r="B50" s="14" t="s">
        <v>51</v>
      </c>
      <c r="C50" s="17">
        <v>1462.5987400180572</v>
      </c>
      <c r="D50" s="17">
        <v>2937.4012599819434</v>
      </c>
      <c r="E50" s="17">
        <v>4400.0000000000009</v>
      </c>
      <c r="F50" s="17">
        <v>0</v>
      </c>
      <c r="G50" s="17">
        <v>0</v>
      </c>
      <c r="H50" s="17">
        <v>0</v>
      </c>
      <c r="I50" s="17">
        <v>1208990.9428516834</v>
      </c>
      <c r="J50" s="17">
        <v>2428069.5871483167</v>
      </c>
      <c r="K50" s="17">
        <v>3637060.5300000003</v>
      </c>
      <c r="M50" s="18">
        <f>E50-'[1]связь с ИТОГ ДЕНЬГИ 2024'!J50</f>
        <v>0</v>
      </c>
      <c r="N50" s="31">
        <f>K50-'[1]связь с ИТОГ ДЕНЬГИ 2024'!O50</f>
        <v>0</v>
      </c>
    </row>
    <row r="51" spans="2:14" ht="15.6">
      <c r="B51" s="14" t="s">
        <v>52</v>
      </c>
      <c r="C51" s="17">
        <v>868.19671514476624</v>
      </c>
      <c r="D51" s="17">
        <v>7631.8032848552339</v>
      </c>
      <c r="E51" s="17">
        <v>8500</v>
      </c>
      <c r="F51" s="17">
        <v>180</v>
      </c>
      <c r="G51" s="17">
        <v>1512</v>
      </c>
      <c r="H51" s="17">
        <v>1692</v>
      </c>
      <c r="I51" s="17">
        <v>716920.75514682988</v>
      </c>
      <c r="J51" s="17">
        <v>6309287.10485317</v>
      </c>
      <c r="K51" s="17">
        <v>7026207.8599999994</v>
      </c>
      <c r="M51" s="18">
        <f>E51-'[1]связь с ИТОГ ДЕНЬГИ 2024'!J51</f>
        <v>0</v>
      </c>
      <c r="N51" s="31">
        <f>K51-'[1]связь с ИТОГ ДЕНЬГИ 2024'!O51</f>
        <v>0</v>
      </c>
    </row>
    <row r="52" spans="2:14" ht="15.6">
      <c r="B52" s="14" t="s">
        <v>53</v>
      </c>
      <c r="C52" s="17">
        <v>1423.816513566399</v>
      </c>
      <c r="D52" s="17">
        <v>2476.183486433602</v>
      </c>
      <c r="E52" s="17">
        <v>3900.0000000000009</v>
      </c>
      <c r="F52" s="17">
        <v>412.13333333333333</v>
      </c>
      <c r="G52" s="17">
        <v>711.86666666666667</v>
      </c>
      <c r="H52" s="17">
        <v>1124</v>
      </c>
      <c r="I52" s="17">
        <v>1189126.8366248463</v>
      </c>
      <c r="J52" s="17">
        <v>2068634.5833751541</v>
      </c>
      <c r="K52" s="17">
        <v>3257761.4200000004</v>
      </c>
      <c r="M52" s="18">
        <f>E52-'[1]связь с ИТОГ ДЕНЬГИ 2024'!J52</f>
        <v>0</v>
      </c>
      <c r="N52" s="31">
        <f>K52-'[1]связь с ИТОГ ДЕНЬГИ 2024'!O52</f>
        <v>0</v>
      </c>
    </row>
    <row r="53" spans="2:14" ht="15.6">
      <c r="B53" s="14" t="s">
        <v>54</v>
      </c>
      <c r="C53" s="17">
        <v>97.132551110340827</v>
      </c>
      <c r="D53" s="17">
        <v>1002.8674488896592</v>
      </c>
      <c r="E53" s="17">
        <v>1100</v>
      </c>
      <c r="F53" s="17">
        <v>7.4117647058823533</v>
      </c>
      <c r="G53" s="17">
        <v>55.588235294117652</v>
      </c>
      <c r="H53" s="17">
        <v>63.000000000000007</v>
      </c>
      <c r="I53" s="17">
        <v>110284.58074149681</v>
      </c>
      <c r="J53" s="17">
        <v>1142386.1992585033</v>
      </c>
      <c r="K53" s="17">
        <v>1252670.78</v>
      </c>
      <c r="M53" s="18">
        <f>E53-'[1]связь с ИТОГ ДЕНЬГИ 2024'!J53</f>
        <v>0</v>
      </c>
      <c r="N53" s="31">
        <f>K53-'[1]связь с ИТОГ ДЕНЬГИ 2024'!O53</f>
        <v>0</v>
      </c>
    </row>
    <row r="54" spans="2:14" ht="15.6">
      <c r="B54" s="14" t="s">
        <v>55</v>
      </c>
      <c r="C54" s="17">
        <v>1515.7054567008224</v>
      </c>
      <c r="D54" s="17">
        <v>684.29454329917769</v>
      </c>
      <c r="E54" s="17">
        <v>2200</v>
      </c>
      <c r="F54" s="17">
        <v>446.32727272727271</v>
      </c>
      <c r="G54" s="17">
        <v>199.67272727272726</v>
      </c>
      <c r="H54" s="17">
        <v>646</v>
      </c>
      <c r="I54" s="17">
        <v>1378137.9500160816</v>
      </c>
      <c r="J54" s="17">
        <v>622385.41998391866</v>
      </c>
      <c r="K54" s="17">
        <v>2000523.37</v>
      </c>
      <c r="M54" s="18">
        <f>E54-'[1]связь с ИТОГ ДЕНЬГИ 2024'!J54</f>
        <v>0</v>
      </c>
      <c r="N54" s="31">
        <f>K54-'[1]связь с ИТОГ ДЕНЬГИ 2024'!O54</f>
        <v>0</v>
      </c>
    </row>
    <row r="55" spans="2:14" ht="15.6">
      <c r="B55" s="14" t="s">
        <v>56</v>
      </c>
      <c r="C55" s="17">
        <v>9835.8014422558117</v>
      </c>
      <c r="D55" s="17">
        <v>13164.198557744188</v>
      </c>
      <c r="E55" s="17">
        <v>23000</v>
      </c>
      <c r="F55" s="17">
        <v>331.41004184100416</v>
      </c>
      <c r="G55" s="17">
        <v>437.58995815899578</v>
      </c>
      <c r="H55" s="17">
        <v>769</v>
      </c>
      <c r="I55" s="17">
        <v>7826658.2088244129</v>
      </c>
      <c r="J55" s="17">
        <v>10475864.471175587</v>
      </c>
      <c r="K55" s="17">
        <v>18302522.68</v>
      </c>
      <c r="M55" s="18">
        <f>E55-'[1]связь с ИТОГ ДЕНЬГИ 2024'!J55</f>
        <v>0</v>
      </c>
      <c r="N55" s="31">
        <f>K55-'[1]связь с ИТОГ ДЕНЬГИ 2024'!O55</f>
        <v>0</v>
      </c>
    </row>
    <row r="56" spans="2:14" ht="15.6">
      <c r="B56" s="14" t="s">
        <v>57</v>
      </c>
      <c r="C56" s="17">
        <v>618.62815154505836</v>
      </c>
      <c r="D56" s="17">
        <v>5981.3718484549418</v>
      </c>
      <c r="E56" s="17">
        <v>6600</v>
      </c>
      <c r="F56" s="17">
        <v>284.24250681198907</v>
      </c>
      <c r="G56" s="17">
        <v>2573.7574931880108</v>
      </c>
      <c r="H56" s="17">
        <v>2858</v>
      </c>
      <c r="I56" s="17">
        <v>713301.36504903832</v>
      </c>
      <c r="J56" s="17">
        <v>6929220.2049509613</v>
      </c>
      <c r="K56" s="17">
        <v>7642521.5699999994</v>
      </c>
      <c r="M56" s="18">
        <f>E56-'[1]связь с ИТОГ ДЕНЬГИ 2024'!J56</f>
        <v>0</v>
      </c>
      <c r="N56" s="31">
        <f>K56-'[1]связь с ИТОГ ДЕНЬГИ 2024'!O56</f>
        <v>0</v>
      </c>
    </row>
    <row r="57" spans="2:14" ht="15.6">
      <c r="B57" s="14" t="s">
        <v>58</v>
      </c>
      <c r="C57" s="17">
        <v>2636.526441838721</v>
      </c>
      <c r="D57" s="17">
        <v>1863.4735581612797</v>
      </c>
      <c r="E57" s="17">
        <v>4500.0000000000009</v>
      </c>
      <c r="F57" s="17">
        <v>641.94174757281553</v>
      </c>
      <c r="G57" s="17">
        <v>460.05825242718447</v>
      </c>
      <c r="H57" s="17">
        <v>1102</v>
      </c>
      <c r="I57" s="17">
        <v>2595437.237615128</v>
      </c>
      <c r="J57" s="17">
        <v>1833452.0923848725</v>
      </c>
      <c r="K57" s="17">
        <v>4428889.33</v>
      </c>
      <c r="M57" s="18">
        <f>E57-'[1]связь с ИТОГ ДЕНЬГИ 2024'!J57</f>
        <v>0</v>
      </c>
      <c r="N57" s="31">
        <f>K57-'[1]связь с ИТОГ ДЕНЬГИ 2024'!O57</f>
        <v>0</v>
      </c>
    </row>
    <row r="58" spans="2:14" ht="15.6">
      <c r="B58" s="14" t="s">
        <v>59</v>
      </c>
      <c r="C58" s="17">
        <v>586.80057147543164</v>
      </c>
      <c r="D58" s="17">
        <v>513.19942852456825</v>
      </c>
      <c r="E58" s="17">
        <v>1100</v>
      </c>
      <c r="F58" s="17">
        <v>10</v>
      </c>
      <c r="G58" s="17">
        <v>10</v>
      </c>
      <c r="H58" s="17">
        <v>20</v>
      </c>
      <c r="I58" s="17">
        <v>605988.20770704234</v>
      </c>
      <c r="J58" s="17">
        <v>529656.38229295774</v>
      </c>
      <c r="K58" s="17">
        <v>1135644.5900000001</v>
      </c>
      <c r="M58" s="18">
        <f>E58-'[1]связь с ИТОГ ДЕНЬГИ 2024'!J58</f>
        <v>0</v>
      </c>
      <c r="N58" s="31">
        <f>K58-'[1]связь с ИТОГ ДЕНЬГИ 2024'!O58</f>
        <v>0</v>
      </c>
    </row>
    <row r="59" spans="2:14" ht="15.6">
      <c r="B59" s="14" t="s">
        <v>60</v>
      </c>
      <c r="C59" s="17">
        <v>1071.1368086677694</v>
      </c>
      <c r="D59" s="17">
        <v>228.86319133223043</v>
      </c>
      <c r="E59" s="17">
        <v>1299.9999999999998</v>
      </c>
      <c r="F59" s="17">
        <v>53.684210526315788</v>
      </c>
      <c r="G59" s="17">
        <v>14.315789473684211</v>
      </c>
      <c r="H59" s="17">
        <v>68</v>
      </c>
      <c r="I59" s="17">
        <v>1026862.073751257</v>
      </c>
      <c r="J59" s="17">
        <v>219011.20624874288</v>
      </c>
      <c r="K59" s="17">
        <v>1245873.2799999998</v>
      </c>
      <c r="M59" s="18">
        <f>E59-'[1]связь с ИТОГ ДЕНЬГИ 2024'!J59</f>
        <v>0</v>
      </c>
      <c r="N59" s="31">
        <f>K59-'[1]связь с ИТОГ ДЕНЬГИ 2024'!O59</f>
        <v>0</v>
      </c>
    </row>
    <row r="60" spans="2:14" ht="15.6">
      <c r="B60" s="14" t="s">
        <v>61</v>
      </c>
      <c r="C60" s="17">
        <v>500.63864157609083</v>
      </c>
      <c r="D60" s="17">
        <v>899.36135842390911</v>
      </c>
      <c r="E60" s="17">
        <v>1400</v>
      </c>
      <c r="F60" s="17">
        <v>377.60655737704917</v>
      </c>
      <c r="G60" s="17">
        <v>669.39344262295083</v>
      </c>
      <c r="H60" s="17">
        <v>1047</v>
      </c>
      <c r="I60" s="17">
        <v>396179.28359353001</v>
      </c>
      <c r="J60" s="17">
        <v>712837.69640646991</v>
      </c>
      <c r="K60" s="17">
        <v>1109016.98</v>
      </c>
      <c r="M60" s="18">
        <f>E60-'[1]связь с ИТОГ ДЕНЬГИ 2024'!J60</f>
        <v>0</v>
      </c>
      <c r="N60" s="31">
        <f>K60-'[1]связь с ИТОГ ДЕНЬГИ 2024'!O60</f>
        <v>0</v>
      </c>
    </row>
    <row r="61" spans="2:14" ht="15.6">
      <c r="B61" s="14" t="s">
        <v>62</v>
      </c>
      <c r="C61" s="17">
        <v>1018.0112772033993</v>
      </c>
      <c r="D61" s="17">
        <v>981.98872279660088</v>
      </c>
      <c r="E61" s="17">
        <v>2000.0000000000002</v>
      </c>
      <c r="F61" s="17">
        <v>491.60883280757099</v>
      </c>
      <c r="G61" s="17">
        <v>482.39116719242901</v>
      </c>
      <c r="H61" s="17">
        <v>974</v>
      </c>
      <c r="I61" s="17">
        <v>1087002.709761031</v>
      </c>
      <c r="J61" s="17">
        <v>1046447.6902389692</v>
      </c>
      <c r="K61" s="17">
        <v>2133450.4000000004</v>
      </c>
      <c r="M61" s="18">
        <f>E61-'[1]связь с ИТОГ ДЕНЬГИ 2024'!J61</f>
        <v>0</v>
      </c>
      <c r="N61" s="31">
        <f>K61-'[1]связь с ИТОГ ДЕНЬГИ 2024'!O61</f>
        <v>0</v>
      </c>
    </row>
    <row r="62" spans="2:14">
      <c r="B62" s="19" t="s">
        <v>63</v>
      </c>
      <c r="C62" s="17">
        <v>32905.102861447973</v>
      </c>
      <c r="D62" s="17">
        <v>78394.897138552027</v>
      </c>
      <c r="E62" s="17">
        <v>111300</v>
      </c>
      <c r="F62" s="17">
        <v>9461.4950738606767</v>
      </c>
      <c r="G62" s="17">
        <v>26619.504926139318</v>
      </c>
      <c r="H62" s="17">
        <v>36081</v>
      </c>
      <c r="I62" s="17">
        <v>28281586.523467578</v>
      </c>
      <c r="J62" s="17">
        <v>68401374.976532429</v>
      </c>
      <c r="K62" s="17">
        <v>96682961.5</v>
      </c>
      <c r="M62" s="18"/>
    </row>
    <row r="63" spans="2:14" ht="15.6" hidden="1">
      <c r="B63" s="14" t="s">
        <v>64</v>
      </c>
      <c r="C63" s="17"/>
      <c r="D63" s="17"/>
      <c r="E63" s="17"/>
      <c r="F63" s="17"/>
      <c r="G63" s="17"/>
      <c r="H63" s="17"/>
      <c r="I63" s="17"/>
      <c r="J63" s="17"/>
      <c r="K63" s="17"/>
      <c r="M63" s="18"/>
    </row>
    <row r="64" spans="2:14" ht="15.6" hidden="1">
      <c r="B64" s="22" t="s">
        <v>65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M64" s="18">
        <f>E64-'[1]связь с ИТОГ ДЕНЬГИ 2024'!J64</f>
        <v>0</v>
      </c>
      <c r="N64" s="31">
        <f>K64-'[1]связь с ИТОГ ДЕНЬГИ 2024'!O64</f>
        <v>0</v>
      </c>
    </row>
    <row r="65" spans="2:14" ht="15.6" hidden="1">
      <c r="B65" s="23" t="s">
        <v>66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M65" s="18">
        <f>E65-'[1]связь с ИТОГ ДЕНЬГИ 2024'!J65</f>
        <v>0</v>
      </c>
      <c r="N65" s="31">
        <f>K65-'[1]связь с ИТОГ ДЕНЬГИ 2024'!O65</f>
        <v>0</v>
      </c>
    </row>
    <row r="66" spans="2:14" ht="15.6" hidden="1">
      <c r="B66" s="23" t="s">
        <v>67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M66" s="18">
        <f>E66-'[1]связь с ИТОГ ДЕНЬГИ 2024'!J66</f>
        <v>0</v>
      </c>
      <c r="N66" s="31">
        <f>K66-'[1]связь с ИТОГ ДЕНЬГИ 2024'!O66</f>
        <v>0</v>
      </c>
    </row>
    <row r="67" spans="2:14" ht="15.6" hidden="1">
      <c r="B67" s="23" t="s">
        <v>68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M67" s="18">
        <f>E67-'[1]связь с ИТОГ ДЕНЬГИ 2024'!J67</f>
        <v>0</v>
      </c>
      <c r="N67" s="31">
        <f>K67-'[1]связь с ИТОГ ДЕНЬГИ 2024'!O67</f>
        <v>0</v>
      </c>
    </row>
    <row r="68" spans="2:14" ht="15.6" hidden="1">
      <c r="B68" s="23" t="s">
        <v>69</v>
      </c>
      <c r="C68" s="17">
        <v>0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M68" s="18">
        <f>E68-'[1]связь с ИТОГ ДЕНЬГИ 2024'!J68</f>
        <v>0</v>
      </c>
      <c r="N68" s="31">
        <f>K68-'[1]связь с ИТОГ ДЕНЬГИ 2024'!O68</f>
        <v>0</v>
      </c>
    </row>
    <row r="69" spans="2:14" ht="15.6" hidden="1">
      <c r="B69" s="16" t="s">
        <v>70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M69" s="18">
        <f>E69-'[1]связь с ИТОГ ДЕНЬГИ 2024'!J69</f>
        <v>0</v>
      </c>
      <c r="N69" s="31">
        <f>K69-'[1]связь с ИТОГ ДЕНЬГИ 2024'!O69</f>
        <v>0</v>
      </c>
    </row>
    <row r="70" spans="2:14" ht="15.6" hidden="1">
      <c r="B70" s="16" t="s">
        <v>71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M70" s="18">
        <f>E70-'[1]связь с ИТОГ ДЕНЬГИ 2024'!J70</f>
        <v>0</v>
      </c>
      <c r="N70" s="31">
        <f>K70-'[1]связь с ИТОГ ДЕНЬГИ 2024'!O70</f>
        <v>0</v>
      </c>
    </row>
    <row r="71" spans="2:14" ht="15.6" hidden="1">
      <c r="B71" s="16" t="s">
        <v>72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M71" s="18">
        <f>E71-'[1]связь с ИТОГ ДЕНЬГИ 2024'!J71</f>
        <v>0</v>
      </c>
      <c r="N71" s="31">
        <f>K71-'[1]связь с ИТОГ ДЕНЬГИ 2024'!O71</f>
        <v>0</v>
      </c>
    </row>
    <row r="72" spans="2:14" ht="15.6" hidden="1">
      <c r="B72" s="23" t="s">
        <v>73</v>
      </c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M72" s="18">
        <f>E72-'[1]связь с ИТОГ ДЕНЬГИ 2024'!J72</f>
        <v>0</v>
      </c>
      <c r="N72" s="31">
        <f>K72-'[1]связь с ИТОГ ДЕНЬГИ 2024'!O72</f>
        <v>0</v>
      </c>
    </row>
    <row r="73" spans="2:14" ht="15.6" hidden="1">
      <c r="B73" s="16" t="s">
        <v>74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M73" s="18">
        <f>E73-'[1]связь с ИТОГ ДЕНЬГИ 2024'!J73</f>
        <v>0</v>
      </c>
      <c r="N73" s="31">
        <f>K73-'[1]связь с ИТОГ ДЕНЬГИ 2024'!O73</f>
        <v>0</v>
      </c>
    </row>
    <row r="74" spans="2:14" ht="15.6" hidden="1">
      <c r="B74" s="16" t="s">
        <v>75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M74" s="18">
        <f>E74-'[1]связь с ИТОГ ДЕНЬГИ 2024'!J74</f>
        <v>0</v>
      </c>
      <c r="N74" s="31">
        <f>K74-'[1]связь с ИТОГ ДЕНЬГИ 2024'!O74</f>
        <v>0</v>
      </c>
    </row>
    <row r="75" spans="2:14" ht="15.6" hidden="1">
      <c r="B75" s="16" t="s">
        <v>76</v>
      </c>
      <c r="C75" s="17">
        <v>0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M75" s="18">
        <f>E75-'[1]связь с ИТОГ ДЕНЬГИ 2024'!J75</f>
        <v>0</v>
      </c>
      <c r="N75" s="31">
        <f>K75-'[1]связь с ИТОГ ДЕНЬГИ 2024'!O75</f>
        <v>0</v>
      </c>
    </row>
    <row r="76" spans="2:14" ht="15.6" hidden="1">
      <c r="B76" s="16" t="s">
        <v>77</v>
      </c>
      <c r="C76" s="17">
        <v>0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M76" s="18">
        <f>E76-'[1]связь с ИТОГ ДЕНЬГИ 2024'!J76</f>
        <v>0</v>
      </c>
      <c r="N76" s="31">
        <f>K76-'[1]связь с ИТОГ ДЕНЬГИ 2024'!O76</f>
        <v>0</v>
      </c>
    </row>
    <row r="77" spans="2:14" ht="15.6" hidden="1">
      <c r="B77" s="16" t="s">
        <v>78</v>
      </c>
      <c r="C77" s="17">
        <v>0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M77" s="18">
        <f>E77-'[1]связь с ИТОГ ДЕНЬГИ 2024'!J77</f>
        <v>0</v>
      </c>
      <c r="N77" s="31">
        <f>K77-'[1]связь с ИТОГ ДЕНЬГИ 2024'!O77</f>
        <v>0</v>
      </c>
    </row>
    <row r="78" spans="2:14" ht="15.6" hidden="1">
      <c r="B78" s="16" t="s">
        <v>79</v>
      </c>
      <c r="C78" s="17">
        <v>0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M78" s="18">
        <f>E78-'[1]связь с ИТОГ ДЕНЬГИ 2024'!J78</f>
        <v>0</v>
      </c>
      <c r="N78" s="31">
        <f>K78-'[1]связь с ИТОГ ДЕНЬГИ 2024'!O78</f>
        <v>0</v>
      </c>
    </row>
    <row r="79" spans="2:14" ht="15.6" hidden="1">
      <c r="B79" s="16" t="s">
        <v>80</v>
      </c>
      <c r="C79" s="17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M79" s="18">
        <f>E79-'[1]связь с ИТОГ ДЕНЬГИ 2024'!J79</f>
        <v>0</v>
      </c>
      <c r="N79" s="31">
        <f>K79-'[1]связь с ИТОГ ДЕНЬГИ 2024'!O79</f>
        <v>0</v>
      </c>
    </row>
    <row r="80" spans="2:14" ht="15.6" hidden="1">
      <c r="B80" s="24" t="s">
        <v>81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M80" s="18">
        <f>E80-'[1]связь с ИТОГ ДЕНЬГИ 2024'!J80</f>
        <v>0</v>
      </c>
      <c r="N80" s="31">
        <f>K80-'[1]связь с ИТОГ ДЕНЬГИ 2024'!O80</f>
        <v>0</v>
      </c>
    </row>
    <row r="81" spans="2:14" ht="15.6" hidden="1">
      <c r="B81" s="24" t="s">
        <v>82</v>
      </c>
      <c r="C81" s="17">
        <v>0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M81" s="18">
        <f>E81-'[1]связь с ИТОГ ДЕНЬГИ 2024'!J81</f>
        <v>0</v>
      </c>
      <c r="N81" s="31">
        <f>K81-'[1]связь с ИТОГ ДЕНЬГИ 2024'!O81</f>
        <v>0</v>
      </c>
    </row>
    <row r="82" spans="2:14" ht="15.6" hidden="1">
      <c r="B82" s="24" t="s">
        <v>83</v>
      </c>
      <c r="C82" s="17"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M82" s="18">
        <f>E82-'[1]связь с ИТОГ ДЕНЬГИ 2024'!J82</f>
        <v>0</v>
      </c>
      <c r="N82" s="31">
        <f>K82-'[1]связь с ИТОГ ДЕНЬГИ 2024'!O82</f>
        <v>0</v>
      </c>
    </row>
    <row r="83" spans="2:14" ht="15.6" hidden="1">
      <c r="B83" s="25" t="s">
        <v>84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M83" s="18">
        <f>E83-'[1]связь с ИТОГ ДЕНЬГИ 2024'!J83</f>
        <v>0</v>
      </c>
      <c r="N83" s="31">
        <f>K83-'[1]связь с ИТОГ ДЕНЬГИ 2024'!O83</f>
        <v>0</v>
      </c>
    </row>
    <row r="84" spans="2:14" ht="15.6" hidden="1">
      <c r="B84" s="25" t="s">
        <v>85</v>
      </c>
      <c r="C84" s="17">
        <v>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M84" s="18">
        <f>E84-'[1]связь с ИТОГ ДЕНЬГИ 2024'!J84</f>
        <v>0</v>
      </c>
      <c r="N84" s="31">
        <f>K84-'[1]связь с ИТОГ ДЕНЬГИ 2024'!O84</f>
        <v>0</v>
      </c>
    </row>
    <row r="85" spans="2:14" ht="15.6" hidden="1">
      <c r="B85" s="25" t="s">
        <v>86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M85" s="18">
        <f>E85-'[1]связь с ИТОГ ДЕНЬГИ 2024'!J85</f>
        <v>0</v>
      </c>
      <c r="N85" s="31">
        <f>K85-'[1]связь с ИТОГ ДЕНЬГИ 2024'!O85</f>
        <v>0</v>
      </c>
    </row>
    <row r="86" spans="2:14" ht="15.6" hidden="1">
      <c r="B86" s="25" t="s">
        <v>87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M86" s="18">
        <f>E86-'[1]связь с ИТОГ ДЕНЬГИ 2024'!J86</f>
        <v>0</v>
      </c>
      <c r="N86" s="31">
        <f>K86-'[1]связь с ИТОГ ДЕНЬГИ 2024'!O86</f>
        <v>0</v>
      </c>
    </row>
    <row r="87" spans="2:14" ht="15.6" hidden="1">
      <c r="B87" s="25" t="s">
        <v>88</v>
      </c>
      <c r="C87" s="17">
        <v>0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M87" s="18">
        <f>E87-'[1]связь с ИТОГ ДЕНЬГИ 2024'!J87</f>
        <v>0</v>
      </c>
      <c r="N87" s="31">
        <f>K87-'[1]связь с ИТОГ ДЕНЬГИ 2024'!O87</f>
        <v>0</v>
      </c>
    </row>
    <row r="88" spans="2:14" ht="15.6" hidden="1">
      <c r="B88" s="25" t="s">
        <v>89</v>
      </c>
      <c r="C88" s="17">
        <v>0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M88" s="18">
        <f>E88-'[1]связь с ИТОГ ДЕНЬГИ 2024'!J88</f>
        <v>0</v>
      </c>
      <c r="N88" s="31">
        <f>K88-'[1]связь с ИТОГ ДЕНЬГИ 2024'!O88</f>
        <v>0</v>
      </c>
    </row>
    <row r="89" spans="2:14" ht="15.6" hidden="1">
      <c r="B89" s="25" t="s">
        <v>90</v>
      </c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M89" s="18">
        <f>E89-'[1]связь с ИТОГ ДЕНЬГИ 2024'!J89</f>
        <v>0</v>
      </c>
      <c r="N89" s="31">
        <f>K89-'[1]связь с ИТОГ ДЕНЬГИ 2024'!O89</f>
        <v>0</v>
      </c>
    </row>
    <row r="90" spans="2:14" ht="15.6" hidden="1">
      <c r="B90" s="25" t="s">
        <v>91</v>
      </c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M90" s="18">
        <f>E90-'[1]связь с ИТОГ ДЕНЬГИ 2024'!J90</f>
        <v>0</v>
      </c>
      <c r="N90" s="31">
        <f>K90-'[1]связь с ИТОГ ДЕНЬГИ 2024'!O90</f>
        <v>0</v>
      </c>
    </row>
    <row r="91" spans="2:14" ht="15.6" hidden="1">
      <c r="B91" s="25" t="s">
        <v>92</v>
      </c>
      <c r="C91" s="17">
        <v>0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M91" s="18">
        <f>E91-'[1]связь с ИТОГ ДЕНЬГИ 2024'!J91</f>
        <v>0</v>
      </c>
      <c r="N91" s="31">
        <f>K91-'[1]связь с ИТОГ ДЕНЬГИ 2024'!O91</f>
        <v>0</v>
      </c>
    </row>
    <row r="92" spans="2:14" hidden="1">
      <c r="B92" s="19" t="s">
        <v>93</v>
      </c>
      <c r="C92" s="17">
        <v>0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M92" s="18"/>
    </row>
    <row r="93" spans="2:14">
      <c r="B93" s="19" t="s">
        <v>94</v>
      </c>
      <c r="C93" s="17">
        <v>138468.10286144796</v>
      </c>
      <c r="D93" s="17">
        <v>246412.89713855204</v>
      </c>
      <c r="E93" s="17">
        <v>384881</v>
      </c>
      <c r="F93" s="17">
        <v>69667.048273860681</v>
      </c>
      <c r="G93" s="17">
        <v>124167.95172613932</v>
      </c>
      <c r="H93" s="17">
        <v>193835</v>
      </c>
      <c r="I93" s="17">
        <v>115102488.44026624</v>
      </c>
      <c r="J93" s="17">
        <v>206773491.85973376</v>
      </c>
      <c r="K93" s="17">
        <v>321875980.30000001</v>
      </c>
      <c r="M93" s="18"/>
    </row>
    <row r="94" spans="2:14" ht="15.6" hidden="1">
      <c r="B94" s="26"/>
      <c r="E94" s="27">
        <f>'[1]связь с ИТОГ ДЕНЬГИ 2024'!J93</f>
        <v>384881</v>
      </c>
      <c r="K94" s="33">
        <f>'[1]связь с ИТОГ ДЕНЬГИ 2024'!O93</f>
        <v>321875980.30000001</v>
      </c>
    </row>
    <row r="95" spans="2:14" hidden="1">
      <c r="E95" s="27">
        <f>E93-E94</f>
        <v>0</v>
      </c>
      <c r="K95" s="27">
        <f>K93-K94</f>
        <v>0</v>
      </c>
    </row>
    <row r="96" spans="2:14" hidden="1"/>
    <row r="97" hidden="1"/>
    <row r="98" hidden="1"/>
  </sheetData>
  <mergeCells count="1">
    <mergeCell ref="B2:B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B100"/>
  <sheetViews>
    <sheetView zoomScale="70" zoomScaleNormal="70" workbookViewId="0">
      <selection activeCell="AK49" sqref="AK49"/>
    </sheetView>
  </sheetViews>
  <sheetFormatPr defaultColWidth="9.109375" defaultRowHeight="14.4"/>
  <cols>
    <col min="1" max="1" width="9.109375" style="1"/>
    <col min="2" max="2" width="60.44140625" style="28" customWidth="1"/>
    <col min="3" max="5" width="15.33203125" style="1" customWidth="1"/>
    <col min="6" max="8" width="14.33203125" style="1" customWidth="1"/>
    <col min="9" max="11" width="15.6640625" style="1" customWidth="1"/>
    <col min="12" max="14" width="17.33203125" style="1" customWidth="1"/>
    <col min="15" max="15" width="9.109375" style="3"/>
    <col min="16" max="18" width="15.44140625" style="1" customWidth="1"/>
    <col min="19" max="21" width="13.109375" style="1" hidden="1" customWidth="1"/>
    <col min="22" max="24" width="18.5546875" style="1" customWidth="1"/>
    <col min="25" max="25" width="9.109375" style="3"/>
    <col min="26" max="27" width="0" style="3" hidden="1" customWidth="1"/>
    <col min="28" max="28" width="11.44140625" style="3" hidden="1" customWidth="1"/>
    <col min="29" max="31" width="0" style="3" hidden="1" customWidth="1"/>
    <col min="32" max="16384" width="9.109375" style="3"/>
  </cols>
  <sheetData>
    <row r="1" spans="2:28" ht="18">
      <c r="B1" s="2" t="s">
        <v>101</v>
      </c>
      <c r="P1" s="4" t="s">
        <v>2</v>
      </c>
    </row>
    <row r="2" spans="2:28" ht="18">
      <c r="B2" s="40" t="s">
        <v>3</v>
      </c>
      <c r="C2" s="5" t="s">
        <v>102</v>
      </c>
      <c r="D2" s="6"/>
      <c r="E2" s="6"/>
      <c r="F2" s="5" t="s">
        <v>98</v>
      </c>
      <c r="G2" s="6"/>
      <c r="H2" s="6"/>
      <c r="I2" s="5" t="s">
        <v>99</v>
      </c>
      <c r="J2" s="6"/>
      <c r="K2" s="6"/>
      <c r="L2" s="5" t="s">
        <v>6</v>
      </c>
      <c r="M2" s="6"/>
      <c r="N2" s="32"/>
      <c r="P2" s="5" t="s">
        <v>103</v>
      </c>
      <c r="Q2" s="6"/>
      <c r="R2" s="6"/>
      <c r="S2" s="5" t="s">
        <v>98</v>
      </c>
      <c r="T2" s="6"/>
      <c r="U2" s="6"/>
      <c r="V2" s="5" t="s">
        <v>6</v>
      </c>
      <c r="W2" s="6"/>
      <c r="X2" s="6"/>
    </row>
    <row r="3" spans="2:28" ht="44.25" customHeight="1">
      <c r="B3" s="40"/>
      <c r="C3" s="7" t="s">
        <v>7</v>
      </c>
      <c r="D3" s="7" t="s">
        <v>8</v>
      </c>
      <c r="E3" s="7" t="s">
        <v>9</v>
      </c>
      <c r="F3" s="7" t="s">
        <v>7</v>
      </c>
      <c r="G3" s="7" t="s">
        <v>8</v>
      </c>
      <c r="H3" s="7" t="s">
        <v>9</v>
      </c>
      <c r="I3" s="7" t="s">
        <v>7</v>
      </c>
      <c r="J3" s="7" t="s">
        <v>8</v>
      </c>
      <c r="K3" s="7" t="s">
        <v>9</v>
      </c>
      <c r="L3" s="12" t="s">
        <v>7</v>
      </c>
      <c r="M3" s="12" t="s">
        <v>8</v>
      </c>
      <c r="N3" s="12" t="s">
        <v>9</v>
      </c>
      <c r="P3" s="7" t="s">
        <v>7</v>
      </c>
      <c r="Q3" s="7" t="s">
        <v>8</v>
      </c>
      <c r="R3" s="7" t="s">
        <v>9</v>
      </c>
      <c r="S3" s="7" t="s">
        <v>7</v>
      </c>
      <c r="T3" s="7" t="s">
        <v>8</v>
      </c>
      <c r="U3" s="7" t="s">
        <v>9</v>
      </c>
      <c r="V3" s="8" t="s">
        <v>7</v>
      </c>
      <c r="W3" s="8" t="s">
        <v>8</v>
      </c>
      <c r="X3" s="8" t="s">
        <v>9</v>
      </c>
    </row>
    <row r="4" spans="2:28" ht="27" customHeight="1">
      <c r="B4" s="40"/>
      <c r="C4" s="13"/>
      <c r="D4" s="13"/>
      <c r="E4" s="13" t="s">
        <v>10</v>
      </c>
      <c r="F4" s="13"/>
      <c r="G4" s="13"/>
      <c r="H4" s="13" t="s">
        <v>10</v>
      </c>
      <c r="I4" s="13"/>
      <c r="J4" s="13"/>
      <c r="K4" s="13" t="s">
        <v>10</v>
      </c>
      <c r="L4" s="13"/>
      <c r="M4" s="13"/>
      <c r="N4" s="13" t="s">
        <v>10</v>
      </c>
      <c r="P4" s="13"/>
      <c r="Q4" s="13"/>
      <c r="R4" s="13" t="s">
        <v>10</v>
      </c>
      <c r="S4" s="13"/>
      <c r="T4" s="13"/>
      <c r="U4" s="13" t="s">
        <v>10</v>
      </c>
      <c r="V4" s="13"/>
      <c r="W4" s="13"/>
      <c r="X4" s="13" t="s">
        <v>10</v>
      </c>
    </row>
    <row r="5" spans="2:28" ht="15.6">
      <c r="B5" s="14" t="s">
        <v>11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P5" s="15"/>
      <c r="Q5" s="15"/>
      <c r="R5" s="15"/>
      <c r="S5" s="15"/>
      <c r="T5" s="15"/>
      <c r="U5" s="15"/>
      <c r="V5" s="15"/>
      <c r="W5" s="15"/>
      <c r="X5" s="15"/>
    </row>
    <row r="6" spans="2:28" ht="15.6">
      <c r="B6" s="16" t="s">
        <v>12</v>
      </c>
      <c r="C6" s="17">
        <v>6057</v>
      </c>
      <c r="D6" s="17">
        <v>8943</v>
      </c>
      <c r="E6" s="17">
        <v>15000</v>
      </c>
      <c r="F6" s="17">
        <v>13931.033634628409</v>
      </c>
      <c r="G6" s="17">
        <v>20568.966365371587</v>
      </c>
      <c r="H6" s="17">
        <v>34500</v>
      </c>
      <c r="I6" s="17">
        <v>1452.3069053708441</v>
      </c>
      <c r="J6" s="17">
        <v>2141.6930946291563</v>
      </c>
      <c r="K6" s="17">
        <v>3594.0000000000005</v>
      </c>
      <c r="L6" s="17">
        <v>9328750.596146211</v>
      </c>
      <c r="M6" s="17">
        <v>13774100.303853789</v>
      </c>
      <c r="N6" s="17">
        <v>23102850.899999999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17">
        <v>0</v>
      </c>
      <c r="X6" s="17">
        <v>0</v>
      </c>
      <c r="Z6" s="18">
        <f>E6+R6-'[1]связь с ИТОГ ДЕНЬГИ 2024'!M6</f>
        <v>0</v>
      </c>
      <c r="AA6" s="18">
        <f>H6+U6-'[1]связь с ИТОГ ДЕНЬГИ 2024'!L6</f>
        <v>0</v>
      </c>
      <c r="AB6" s="31">
        <f>N6+X6-'[1]связь с ИТОГ ДЕНЬГИ 2024'!Q6</f>
        <v>0</v>
      </c>
    </row>
    <row r="7" spans="2:28" ht="15.6">
      <c r="B7" s="16" t="s">
        <v>13</v>
      </c>
      <c r="C7" s="17">
        <v>19888</v>
      </c>
      <c r="D7" s="17">
        <v>34066</v>
      </c>
      <c r="E7" s="17">
        <v>53954</v>
      </c>
      <c r="F7" s="17">
        <v>42577.253753308854</v>
      </c>
      <c r="G7" s="17">
        <v>72929.746246691153</v>
      </c>
      <c r="H7" s="17">
        <v>115507</v>
      </c>
      <c r="I7" s="17">
        <v>7511.8814814814805</v>
      </c>
      <c r="J7" s="17">
        <v>12872.118518518519</v>
      </c>
      <c r="K7" s="17">
        <v>20384</v>
      </c>
      <c r="L7" s="17">
        <v>32389470.130373314</v>
      </c>
      <c r="M7" s="17">
        <v>55478742.803376682</v>
      </c>
      <c r="N7" s="17">
        <v>87868212.933750004</v>
      </c>
      <c r="P7" s="17">
        <v>91</v>
      </c>
      <c r="Q7" s="17">
        <v>156</v>
      </c>
      <c r="R7" s="17">
        <v>247</v>
      </c>
      <c r="S7" s="17">
        <v>1092</v>
      </c>
      <c r="T7" s="17">
        <v>1872</v>
      </c>
      <c r="U7" s="17">
        <v>2964</v>
      </c>
      <c r="V7" s="17">
        <v>1360490.5521052631</v>
      </c>
      <c r="W7" s="17">
        <v>2332269.517894737</v>
      </c>
      <c r="X7" s="17">
        <v>3692760.0700000003</v>
      </c>
      <c r="Z7" s="18">
        <f>E7+R7-'[1]связь с ИТОГ ДЕНЬГИ 2024'!M7</f>
        <v>0</v>
      </c>
      <c r="AA7" s="18">
        <f>H7+U7-'[1]связь с ИТОГ ДЕНЬГИ 2024'!L7</f>
        <v>0</v>
      </c>
      <c r="AB7" s="31">
        <f>N7+X7-'[1]связь с ИТОГ ДЕНЬГИ 2024'!Q7</f>
        <v>0</v>
      </c>
    </row>
    <row r="8" spans="2:28" ht="15.6">
      <c r="B8" s="16" t="s">
        <v>14</v>
      </c>
      <c r="C8" s="17">
        <v>1757</v>
      </c>
      <c r="D8" s="17">
        <v>2593</v>
      </c>
      <c r="E8" s="17">
        <v>4350</v>
      </c>
      <c r="F8" s="17">
        <v>3514</v>
      </c>
      <c r="G8" s="17">
        <v>5186</v>
      </c>
      <c r="H8" s="17">
        <v>8700</v>
      </c>
      <c r="I8" s="17">
        <v>0</v>
      </c>
      <c r="J8" s="17">
        <v>0</v>
      </c>
      <c r="K8" s="17">
        <v>0</v>
      </c>
      <c r="L8" s="17">
        <v>2306642.31</v>
      </c>
      <c r="M8" s="17">
        <v>3404168.19</v>
      </c>
      <c r="N8" s="17">
        <v>5710810.5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Z8" s="18">
        <f>E8+R8-'[1]связь с ИТОГ ДЕНЬГИ 2024'!M8</f>
        <v>0</v>
      </c>
      <c r="AA8" s="18">
        <f>H8+U8-'[1]связь с ИТОГ ДЕНЬГИ 2024'!L8</f>
        <v>0</v>
      </c>
      <c r="AB8" s="31">
        <f>N8+X8-'[1]связь с ИТОГ ДЕНЬГИ 2024'!Q8</f>
        <v>0</v>
      </c>
    </row>
    <row r="9" spans="2:28" ht="15.6">
      <c r="B9" s="16" t="s">
        <v>15</v>
      </c>
      <c r="C9" s="17">
        <v>14937</v>
      </c>
      <c r="D9" s="17">
        <v>22053</v>
      </c>
      <c r="E9" s="17">
        <v>36990</v>
      </c>
      <c r="F9" s="17">
        <v>36911.228953771286</v>
      </c>
      <c r="G9" s="17">
        <v>54495.771046228707</v>
      </c>
      <c r="H9" s="17">
        <v>91407</v>
      </c>
      <c r="I9" s="17">
        <v>196925.70908353609</v>
      </c>
      <c r="J9" s="17">
        <v>290741.29091646388</v>
      </c>
      <c r="K9" s="17">
        <v>487667</v>
      </c>
      <c r="L9" s="17">
        <v>34542738.630343065</v>
      </c>
      <c r="M9" s="17">
        <v>50998929.839656927</v>
      </c>
      <c r="N9" s="17">
        <v>85541668.469999999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Z9" s="18">
        <f>E9+R9-'[1]связь с ИТОГ ДЕНЬГИ 2024'!M9</f>
        <v>0</v>
      </c>
      <c r="AA9" s="18">
        <f>H9+U9-'[1]связь с ИТОГ ДЕНЬГИ 2024'!L9</f>
        <v>0</v>
      </c>
      <c r="AB9" s="31">
        <f>N9+X9-'[1]связь с ИТОГ ДЕНЬГИ 2024'!Q9</f>
        <v>0</v>
      </c>
    </row>
    <row r="10" spans="2:28" ht="15.6">
      <c r="B10" s="16" t="s">
        <v>16</v>
      </c>
      <c r="C10" s="17">
        <v>5046</v>
      </c>
      <c r="D10" s="17">
        <v>7954</v>
      </c>
      <c r="E10" s="17">
        <v>13000</v>
      </c>
      <c r="F10" s="17">
        <v>18468.36</v>
      </c>
      <c r="G10" s="17">
        <v>29111.64</v>
      </c>
      <c r="H10" s="17">
        <v>47580</v>
      </c>
      <c r="I10" s="17">
        <v>0</v>
      </c>
      <c r="J10" s="17">
        <v>0</v>
      </c>
      <c r="K10" s="17">
        <v>0</v>
      </c>
      <c r="L10" s="17">
        <v>7022013.5999999996</v>
      </c>
      <c r="M10" s="17">
        <v>11068786.399999999</v>
      </c>
      <c r="N10" s="17">
        <v>18090800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Z10" s="18">
        <f>E10+R10-'[1]связь с ИТОГ ДЕНЬГИ 2024'!M10</f>
        <v>0</v>
      </c>
      <c r="AA10" s="18">
        <f>H10+U10-'[1]связь с ИТОГ ДЕНЬГИ 2024'!L10</f>
        <v>0</v>
      </c>
      <c r="AB10" s="31">
        <f>N10+X10-'[1]связь с ИТОГ ДЕНЬГИ 2024'!Q10</f>
        <v>0</v>
      </c>
    </row>
    <row r="11" spans="2:28" ht="15.6" hidden="1">
      <c r="B11" s="16" t="s">
        <v>17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Z11" s="18">
        <f>E11+R11-'[1]связь с ИТОГ ДЕНЬГИ 2024'!M11</f>
        <v>0</v>
      </c>
      <c r="AA11" s="18">
        <f>H11+U11-'[1]связь с ИТОГ ДЕНЬГИ 2024'!L11</f>
        <v>0</v>
      </c>
      <c r="AB11" s="31">
        <f>N11+X11-'[1]связь с ИТОГ ДЕНЬГИ 2024'!Q11</f>
        <v>0</v>
      </c>
    </row>
    <row r="12" spans="2:28" ht="15.6" hidden="1">
      <c r="B12" s="16" t="s">
        <v>18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Z12" s="18">
        <f>E12+R12-'[1]связь с ИТОГ ДЕНЬГИ 2024'!M12</f>
        <v>0</v>
      </c>
      <c r="AA12" s="18">
        <f>H12+U12-'[1]связь с ИТОГ ДЕНЬГИ 2024'!L12</f>
        <v>0</v>
      </c>
      <c r="AB12" s="31">
        <f>N12+X12-'[1]связь с ИТОГ ДЕНЬГИ 2024'!Q12</f>
        <v>0</v>
      </c>
    </row>
    <row r="13" spans="2:28" ht="15.6" hidden="1">
      <c r="B13" s="16" t="s">
        <v>19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Z13" s="18">
        <f>E13+R13-'[1]связь с ИТОГ ДЕНЬГИ 2024'!M13</f>
        <v>0</v>
      </c>
      <c r="AA13" s="18">
        <f>H13+U13-'[1]связь с ИТОГ ДЕНЬГИ 2024'!L13</f>
        <v>0</v>
      </c>
      <c r="AB13" s="31">
        <f>N13+X13-'[1]связь с ИТОГ ДЕНЬГИ 2024'!Q13</f>
        <v>0</v>
      </c>
    </row>
    <row r="14" spans="2:28" ht="31.2" hidden="1">
      <c r="B14" s="16" t="s">
        <v>20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Z14" s="18">
        <f>E14+R14-'[1]связь с ИТОГ ДЕНЬГИ 2024'!M14</f>
        <v>0</v>
      </c>
      <c r="AA14" s="18">
        <f>H14+U14-'[1]связь с ИТОГ ДЕНЬГИ 2024'!L14</f>
        <v>0</v>
      </c>
      <c r="AB14" s="31">
        <f>N14+X14-'[1]связь с ИТОГ ДЕНЬГИ 2024'!Q14</f>
        <v>0</v>
      </c>
    </row>
    <row r="15" spans="2:28" ht="15.6" hidden="1">
      <c r="B15" s="16"/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Z15" s="18">
        <f>E15+R15-'[1]связь с ИТОГ ДЕНЬГИ 2024'!M15</f>
        <v>0</v>
      </c>
      <c r="AA15" s="18">
        <f>H15+U15-'[1]связь с ИТОГ ДЕНЬГИ 2024'!L15</f>
        <v>0</v>
      </c>
      <c r="AB15" s="31">
        <f>N15+X15-'[1]связь с ИТОГ ДЕНЬГИ 2024'!Q15</f>
        <v>0</v>
      </c>
    </row>
    <row r="16" spans="2:28" ht="15.6" hidden="1">
      <c r="B16" s="16"/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Z16" s="18">
        <f>E16+R16-'[1]связь с ИТОГ ДЕНЬГИ 2024'!M16</f>
        <v>0</v>
      </c>
      <c r="AA16" s="18">
        <f>H16+U16-'[1]связь с ИТОГ ДЕНЬГИ 2024'!L16</f>
        <v>0</v>
      </c>
      <c r="AB16" s="31">
        <f>N16+X16-'[1]связь с ИТОГ ДЕНЬГИ 2024'!Q16</f>
        <v>0</v>
      </c>
    </row>
    <row r="17" spans="2:28">
      <c r="B17" s="19" t="s">
        <v>21</v>
      </c>
      <c r="C17" s="17">
        <v>47685</v>
      </c>
      <c r="D17" s="17">
        <v>75609</v>
      </c>
      <c r="E17" s="17">
        <v>123294</v>
      </c>
      <c r="F17" s="17">
        <v>115401.87634170854</v>
      </c>
      <c r="G17" s="17">
        <v>182292.12365829147</v>
      </c>
      <c r="H17" s="17">
        <v>297694</v>
      </c>
      <c r="I17" s="17">
        <v>205889.89747038842</v>
      </c>
      <c r="J17" s="17">
        <v>305755.10252961155</v>
      </c>
      <c r="K17" s="17">
        <v>511645</v>
      </c>
      <c r="L17" s="17">
        <v>85589615.266862586</v>
      </c>
      <c r="M17" s="17">
        <v>134724727.53688741</v>
      </c>
      <c r="N17" s="17">
        <v>220314342.80375001</v>
      </c>
      <c r="P17" s="17">
        <v>91</v>
      </c>
      <c r="Q17" s="17">
        <v>156</v>
      </c>
      <c r="R17" s="17">
        <v>247</v>
      </c>
      <c r="S17" s="17">
        <v>1092</v>
      </c>
      <c r="T17" s="17">
        <v>1872</v>
      </c>
      <c r="U17" s="17">
        <v>2964</v>
      </c>
      <c r="V17" s="17">
        <v>1360490.5521052631</v>
      </c>
      <c r="W17" s="17">
        <v>2332269.517894737</v>
      </c>
      <c r="X17" s="17">
        <v>3692760.0700000003</v>
      </c>
      <c r="Z17" s="18">
        <f>E17+R17-'[1]связь с ИТОГ ДЕНЬГИ 2024'!M17</f>
        <v>0</v>
      </c>
      <c r="AA17" s="18">
        <f>H17+U17-'[1]связь с ИТОГ ДЕНЬГИ 2024'!L17</f>
        <v>0</v>
      </c>
      <c r="AB17" s="31">
        <f>N17+X17-'[1]связь с ИТОГ ДЕНЬГИ 2024'!Q17</f>
        <v>0</v>
      </c>
    </row>
    <row r="18" spans="2:28" ht="15.6">
      <c r="B18" s="14" t="s">
        <v>22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P18" s="17"/>
      <c r="Q18" s="17"/>
      <c r="R18" s="17"/>
      <c r="S18" s="17"/>
      <c r="T18" s="17"/>
      <c r="U18" s="17"/>
      <c r="V18" s="17"/>
      <c r="W18" s="17"/>
      <c r="X18" s="17"/>
      <c r="Z18" s="18">
        <f>E18+R18-'[1]связь с ИТОГ ДЕНЬГИ 2024'!M18</f>
        <v>0</v>
      </c>
      <c r="AA18" s="18">
        <f>H18+U18-'[1]связь с ИТОГ ДЕНЬГИ 2024'!L18</f>
        <v>0</v>
      </c>
      <c r="AB18" s="31">
        <f>N18+X18-'[1]связь с ИТОГ ДЕНЬГИ 2024'!Q18</f>
        <v>0</v>
      </c>
    </row>
    <row r="19" spans="2:28" ht="15.6" hidden="1">
      <c r="B19" s="16" t="s">
        <v>23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Z19" s="18">
        <f>E19+R19-'[1]связь с ИТОГ ДЕНЬГИ 2024'!M19</f>
        <v>0</v>
      </c>
      <c r="AA19" s="18">
        <f>H19+U19-'[1]связь с ИТОГ ДЕНЬГИ 2024'!L19</f>
        <v>0</v>
      </c>
      <c r="AB19" s="31">
        <f>N19+X19-'[1]связь с ИТОГ ДЕНЬГИ 2024'!Q19</f>
        <v>0</v>
      </c>
    </row>
    <row r="20" spans="2:28" ht="31.2">
      <c r="B20" s="16" t="s">
        <v>24</v>
      </c>
      <c r="C20" s="17">
        <v>42980.901767830706</v>
      </c>
      <c r="D20" s="17">
        <v>53154.098232169301</v>
      </c>
      <c r="E20" s="17">
        <v>96135</v>
      </c>
      <c r="F20" s="17">
        <v>99307.857508423811</v>
      </c>
      <c r="G20" s="17">
        <v>122813.14249157619</v>
      </c>
      <c r="H20" s="17">
        <v>222121</v>
      </c>
      <c r="I20" s="17">
        <v>0</v>
      </c>
      <c r="J20" s="17">
        <v>0</v>
      </c>
      <c r="K20" s="17">
        <v>0</v>
      </c>
      <c r="L20" s="17">
        <v>75496597.597308755</v>
      </c>
      <c r="M20" s="17">
        <v>93365969.531272694</v>
      </c>
      <c r="N20" s="17">
        <v>168862567.12858146</v>
      </c>
      <c r="P20" s="17">
        <v>342</v>
      </c>
      <c r="Q20" s="17">
        <v>423</v>
      </c>
      <c r="R20" s="17">
        <v>765</v>
      </c>
      <c r="S20" s="17">
        <v>4104</v>
      </c>
      <c r="T20" s="17">
        <v>5076</v>
      </c>
      <c r="U20" s="17">
        <v>9180</v>
      </c>
      <c r="V20" s="17">
        <v>7842662.3178823544</v>
      </c>
      <c r="W20" s="17">
        <v>9700134.9721176494</v>
      </c>
      <c r="X20" s="17">
        <v>17542797.290000003</v>
      </c>
      <c r="Z20" s="18">
        <f>E20+R20-'[1]связь с ИТОГ ДЕНЬГИ 2024'!M20</f>
        <v>0</v>
      </c>
      <c r="AA20" s="18">
        <f>H20+U20-'[1]связь с ИТОГ ДЕНЬГИ 2024'!L20</f>
        <v>0</v>
      </c>
      <c r="AB20" s="31">
        <f>N20+X20-'[1]связь с ИТОГ ДЕНЬГИ 2024'!Q20</f>
        <v>25271106.978581458</v>
      </c>
    </row>
    <row r="21" spans="2:28" ht="15.6">
      <c r="B21" s="20" t="s">
        <v>25</v>
      </c>
      <c r="C21" s="17">
        <v>473</v>
      </c>
      <c r="D21" s="17">
        <v>587</v>
      </c>
      <c r="E21" s="17">
        <v>1060</v>
      </c>
      <c r="F21" s="17">
        <v>946.4552203065133</v>
      </c>
      <c r="G21" s="17">
        <v>1174.5447796934864</v>
      </c>
      <c r="H21" s="17">
        <v>2120.9999999999995</v>
      </c>
      <c r="I21" s="17">
        <v>52.9375</v>
      </c>
      <c r="J21" s="17">
        <v>68.0625</v>
      </c>
      <c r="K21" s="17">
        <v>121</v>
      </c>
      <c r="L21" s="17">
        <v>938125.21535680082</v>
      </c>
      <c r="M21" s="17">
        <v>1163914.4108931993</v>
      </c>
      <c r="N21" s="17">
        <v>2102039.6262500002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Z21" s="18">
        <f>E21+R21-'[1]связь с ИТОГ ДЕНЬГИ 2024'!M21</f>
        <v>0</v>
      </c>
      <c r="AA21" s="18">
        <f>H21+U21-'[1]связь с ИТОГ ДЕНЬГИ 2024'!L21</f>
        <v>0</v>
      </c>
      <c r="AB21" s="31">
        <f>N21+X21-'[1]связь с ИТОГ ДЕНЬГИ 2024'!Q21</f>
        <v>0</v>
      </c>
    </row>
    <row r="22" spans="2:28" ht="15.6">
      <c r="B22" s="16" t="s">
        <v>26</v>
      </c>
      <c r="C22" s="17">
        <v>24928.259958530638</v>
      </c>
      <c r="D22" s="17">
        <v>30068.740041469362</v>
      </c>
      <c r="E22" s="17">
        <v>54997</v>
      </c>
      <c r="F22" s="17">
        <v>62324.049389929685</v>
      </c>
      <c r="G22" s="17">
        <v>75175.950610070315</v>
      </c>
      <c r="H22" s="17">
        <v>137500</v>
      </c>
      <c r="I22" s="17">
        <v>0</v>
      </c>
      <c r="J22" s="17">
        <v>0</v>
      </c>
      <c r="K22" s="17">
        <v>0</v>
      </c>
      <c r="L22" s="17">
        <v>19298448.745576426</v>
      </c>
      <c r="M22" s="17">
        <v>23278000.129157908</v>
      </c>
      <c r="N22" s="17">
        <v>42576448.874734335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Z22" s="18">
        <f>E22+R22-'[1]связь с ИТОГ ДЕНЬГИ 2024'!M22</f>
        <v>0</v>
      </c>
      <c r="AA22" s="18">
        <f>H22+U22-'[1]связь с ИТОГ ДЕНЬГИ 2024'!L22</f>
        <v>0</v>
      </c>
      <c r="AB22" s="31">
        <f>N22+X22-'[1]связь с ИТОГ ДЕНЬГИ 2024'!Q22</f>
        <v>-21651199.11526566</v>
      </c>
    </row>
    <row r="23" spans="2:28" ht="15.6">
      <c r="B23" s="16" t="s">
        <v>27</v>
      </c>
      <c r="C23" s="17">
        <v>33224.38414750433</v>
      </c>
      <c r="D23" s="17">
        <v>40075.61585249567</v>
      </c>
      <c r="E23" s="17">
        <v>73300</v>
      </c>
      <c r="F23" s="17">
        <v>78247.730692603276</v>
      </c>
      <c r="G23" s="17">
        <v>94383.269307396738</v>
      </c>
      <c r="H23" s="17">
        <v>172631</v>
      </c>
      <c r="I23" s="17">
        <v>0</v>
      </c>
      <c r="J23" s="17">
        <v>0</v>
      </c>
      <c r="K23" s="17">
        <v>0</v>
      </c>
      <c r="L23" s="17">
        <v>26528353.397163492</v>
      </c>
      <c r="M23" s="17">
        <v>31998790.262718264</v>
      </c>
      <c r="N23" s="17">
        <v>58527143.659881756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Z23" s="18">
        <f>E23+R23-'[1]связь с ИТОГ ДЕНЬГИ 2024'!M23</f>
        <v>0</v>
      </c>
      <c r="AA23" s="18">
        <f>H23+U23-'[1]связь с ИТОГ ДЕНЬГИ 2024'!L23</f>
        <v>0</v>
      </c>
      <c r="AB23" s="31">
        <f>N23+X23-'[1]связь с ИТОГ ДЕНЬГИ 2024'!Q23</f>
        <v>-24203757.920118243</v>
      </c>
    </row>
    <row r="24" spans="2:28" ht="15.6">
      <c r="B24" s="16" t="s">
        <v>28</v>
      </c>
      <c r="C24" s="17">
        <v>54391.897649393177</v>
      </c>
      <c r="D24" s="17">
        <v>65608.10235060683</v>
      </c>
      <c r="E24" s="17">
        <v>120000</v>
      </c>
      <c r="F24" s="17">
        <v>131525.04770599763</v>
      </c>
      <c r="G24" s="17">
        <v>158646.95229400237</v>
      </c>
      <c r="H24" s="17">
        <v>290172</v>
      </c>
      <c r="I24" s="17">
        <v>0</v>
      </c>
      <c r="J24" s="17">
        <v>0</v>
      </c>
      <c r="K24" s="17">
        <v>0</v>
      </c>
      <c r="L24" s="17">
        <v>35520100.13952934</v>
      </c>
      <c r="M24" s="17">
        <v>42844733.612342425</v>
      </c>
      <c r="N24" s="17">
        <v>78364833.751871765</v>
      </c>
      <c r="P24" s="17">
        <v>366</v>
      </c>
      <c r="Q24" s="17">
        <v>441</v>
      </c>
      <c r="R24" s="17">
        <v>807</v>
      </c>
      <c r="S24" s="17">
        <v>4392</v>
      </c>
      <c r="T24" s="17">
        <v>5292</v>
      </c>
      <c r="U24" s="17">
        <v>9684</v>
      </c>
      <c r="V24" s="17">
        <v>8168488.7565799253</v>
      </c>
      <c r="W24" s="17">
        <v>9842359.4034200739</v>
      </c>
      <c r="X24" s="17">
        <v>18010848.16</v>
      </c>
      <c r="Z24" s="18">
        <f>E24+R24-'[1]связь с ИТОГ ДЕНЬГИ 2024'!M24</f>
        <v>0</v>
      </c>
      <c r="AA24" s="18">
        <f>H24+U24-'[1]связь с ИТОГ ДЕНЬГИ 2024'!L24</f>
        <v>0</v>
      </c>
      <c r="AB24" s="31">
        <f>N24+X24-'[1]связь с ИТОГ ДЕНЬГИ 2024'!Q24</f>
        <v>-61180899.338128239</v>
      </c>
    </row>
    <row r="25" spans="2:28" ht="15.6">
      <c r="B25" s="16" t="s">
        <v>29</v>
      </c>
      <c r="C25" s="17">
        <v>16130.060831686209</v>
      </c>
      <c r="D25" s="17">
        <v>22469.939168313795</v>
      </c>
      <c r="E25" s="17">
        <v>38600</v>
      </c>
      <c r="F25" s="17">
        <v>37905.642954462593</v>
      </c>
      <c r="G25" s="17">
        <v>52804.357045537421</v>
      </c>
      <c r="H25" s="17">
        <v>90710.000000000015</v>
      </c>
      <c r="I25" s="17">
        <v>0</v>
      </c>
      <c r="J25" s="17">
        <v>0</v>
      </c>
      <c r="K25" s="17">
        <v>0</v>
      </c>
      <c r="L25" s="17">
        <v>21332540.90786491</v>
      </c>
      <c r="M25" s="17">
        <v>29717240.468409352</v>
      </c>
      <c r="N25" s="17">
        <v>51049781.376274258</v>
      </c>
      <c r="P25" s="17">
        <v>98</v>
      </c>
      <c r="Q25" s="17">
        <v>136</v>
      </c>
      <c r="R25" s="17">
        <v>234</v>
      </c>
      <c r="S25" s="17">
        <v>1176</v>
      </c>
      <c r="T25" s="17">
        <v>1632</v>
      </c>
      <c r="U25" s="17">
        <v>2808</v>
      </c>
      <c r="V25" s="17">
        <v>2009676.1999999997</v>
      </c>
      <c r="W25" s="17">
        <v>2788938.4</v>
      </c>
      <c r="X25" s="17">
        <v>4798614.5999999996</v>
      </c>
      <c r="Z25" s="18">
        <f>E25+R25-'[1]связь с ИТОГ ДЕНЬГИ 2024'!M25</f>
        <v>0</v>
      </c>
      <c r="AA25" s="18">
        <f>H25+U25-'[1]связь с ИТОГ ДЕНЬГИ 2024'!L25</f>
        <v>0</v>
      </c>
      <c r="AB25" s="31">
        <f>N25+X25-'[1]связь с ИТОГ ДЕНЬГИ 2024'!Q25</f>
        <v>-8600921.2937257364</v>
      </c>
    </row>
    <row r="26" spans="2:28" ht="15.6">
      <c r="B26" s="16" t="s">
        <v>30</v>
      </c>
      <c r="C26" s="17">
        <v>11700.562261326782</v>
      </c>
      <c r="D26" s="17">
        <v>16299.437738673218</v>
      </c>
      <c r="E26" s="17">
        <v>28000</v>
      </c>
      <c r="F26" s="17">
        <v>29251.405653316957</v>
      </c>
      <c r="G26" s="17">
        <v>40748.594346683043</v>
      </c>
      <c r="H26" s="17">
        <v>70000</v>
      </c>
      <c r="I26" s="17">
        <v>0</v>
      </c>
      <c r="J26" s="17">
        <v>0</v>
      </c>
      <c r="K26" s="17">
        <v>0</v>
      </c>
      <c r="L26" s="17">
        <v>18112947.908774029</v>
      </c>
      <c r="M26" s="17">
        <v>25232194.838935535</v>
      </c>
      <c r="N26" s="17">
        <v>43345142.747709565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Z26" s="18">
        <f>E26+R26-'[1]связь с ИТОГ ДЕНЬГИ 2024'!M26</f>
        <v>0</v>
      </c>
      <c r="AA26" s="18">
        <f>H26+U26-'[1]связь с ИТОГ ДЕНЬГИ 2024'!L26</f>
        <v>0</v>
      </c>
      <c r="AB26" s="31">
        <f>N26+X26-'[1]связь с ИТОГ ДЕНЬГИ 2024'!Q26</f>
        <v>-1504874.5922904238</v>
      </c>
    </row>
    <row r="27" spans="2:28" ht="15.6">
      <c r="B27" s="16" t="s">
        <v>31</v>
      </c>
      <c r="C27" s="17">
        <v>11700.562261326782</v>
      </c>
      <c r="D27" s="17">
        <v>16299.437738673218</v>
      </c>
      <c r="E27" s="17">
        <v>28000</v>
      </c>
      <c r="F27" s="17">
        <v>29251.405653316957</v>
      </c>
      <c r="G27" s="17">
        <v>40748.594346683043</v>
      </c>
      <c r="H27" s="17">
        <v>70000</v>
      </c>
      <c r="I27" s="17">
        <v>0</v>
      </c>
      <c r="J27" s="17">
        <v>0</v>
      </c>
      <c r="K27" s="17">
        <v>0</v>
      </c>
      <c r="L27" s="17">
        <v>14564221.315598205</v>
      </c>
      <c r="M27" s="17">
        <v>20288650.514725916</v>
      </c>
      <c r="N27" s="17">
        <v>34852871.830324121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Z27" s="18">
        <f>E27+R27-'[1]связь с ИТОГ ДЕНЬГИ 2024'!M27</f>
        <v>0</v>
      </c>
      <c r="AA27" s="18">
        <f>H27+U27-'[1]связь с ИТОГ ДЕНЬГИ 2024'!L27</f>
        <v>0</v>
      </c>
      <c r="AB27" s="31">
        <f>N27+X27-'[1]связь с ИТОГ ДЕНЬГИ 2024'!Q27</f>
        <v>-9397710.2796758711</v>
      </c>
    </row>
    <row r="28" spans="2:28" ht="31.2">
      <c r="B28" s="16" t="s">
        <v>32</v>
      </c>
      <c r="C28" s="17">
        <v>11092</v>
      </c>
      <c r="D28" s="17">
        <v>15452</v>
      </c>
      <c r="E28" s="17">
        <v>26544</v>
      </c>
      <c r="F28" s="17">
        <v>22753.977697408078</v>
      </c>
      <c r="G28" s="17">
        <v>31698.022302591922</v>
      </c>
      <c r="H28" s="17">
        <v>54452</v>
      </c>
      <c r="I28" s="17">
        <v>80638.890144665464</v>
      </c>
      <c r="J28" s="17">
        <v>112336.10985533454</v>
      </c>
      <c r="K28" s="17">
        <v>192975</v>
      </c>
      <c r="L28" s="17">
        <v>14144867.720275769</v>
      </c>
      <c r="M28" s="17">
        <v>19704877.029724229</v>
      </c>
      <c r="N28" s="17">
        <v>33849744.75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Z28" s="18">
        <f>E28+R28-'[1]связь с ИТОГ ДЕНЬГИ 2024'!M28</f>
        <v>0</v>
      </c>
      <c r="AA28" s="18">
        <f>H28+U28-'[1]связь с ИТОГ ДЕНЬГИ 2024'!L28</f>
        <v>0</v>
      </c>
      <c r="AB28" s="31">
        <f>N28+X28-'[1]связь с ИТОГ ДЕНЬГИ 2024'!Q28</f>
        <v>0</v>
      </c>
    </row>
    <row r="29" spans="2:28" ht="15.6" hidden="1">
      <c r="B29" s="16" t="s">
        <v>33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Z29" s="18">
        <f>E29+R29-'[1]связь с ИТОГ ДЕНЬГИ 2024'!M29</f>
        <v>0</v>
      </c>
      <c r="AA29" s="18">
        <f>H29+U29-'[1]связь с ИТОГ ДЕНЬГИ 2024'!L29</f>
        <v>0</v>
      </c>
      <c r="AB29" s="31">
        <f>N29+X29-'[1]связь с ИТОГ ДЕНЬГИ 2024'!Q29</f>
        <v>0</v>
      </c>
    </row>
    <row r="30" spans="2:28" ht="15.6">
      <c r="B30" s="16" t="s">
        <v>34</v>
      </c>
      <c r="C30" s="17">
        <v>40</v>
      </c>
      <c r="D30" s="17">
        <v>60</v>
      </c>
      <c r="E30" s="17">
        <v>100</v>
      </c>
      <c r="F30" s="17">
        <v>96</v>
      </c>
      <c r="G30" s="17">
        <v>144</v>
      </c>
      <c r="H30" s="17">
        <v>240</v>
      </c>
      <c r="I30" s="17">
        <v>0</v>
      </c>
      <c r="J30" s="17">
        <v>0</v>
      </c>
      <c r="K30" s="17">
        <v>0</v>
      </c>
      <c r="L30" s="17">
        <v>52093.104000000007</v>
      </c>
      <c r="M30" s="17">
        <v>78139.656000000003</v>
      </c>
      <c r="N30" s="17">
        <v>130232.76000000001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Z30" s="18">
        <f>E30+R30-'[1]связь с ИТОГ ДЕНЬГИ 2024'!M30</f>
        <v>0</v>
      </c>
      <c r="AA30" s="18">
        <f>H30+U30-'[1]связь с ИТОГ ДЕНЬГИ 2024'!L30</f>
        <v>0</v>
      </c>
      <c r="AB30" s="31">
        <f>N30+X30-'[1]связь с ИТОГ ДЕНЬГИ 2024'!Q30</f>
        <v>0</v>
      </c>
    </row>
    <row r="31" spans="2:28" ht="15.6" hidden="1">
      <c r="B31" s="16" t="s">
        <v>35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Z31" s="18">
        <f>E31+R31-'[1]связь с ИТОГ ДЕНЬГИ 2024'!M31</f>
        <v>0</v>
      </c>
      <c r="AA31" s="18">
        <f>H31+U31-'[1]связь с ИТОГ ДЕНЬГИ 2024'!L31</f>
        <v>0</v>
      </c>
      <c r="AB31" s="31">
        <f>N31+X31-'[1]связь с ИТОГ ДЕНЬГИ 2024'!Q31</f>
        <v>0</v>
      </c>
    </row>
    <row r="32" spans="2:28" ht="15.6" hidden="1">
      <c r="B32" s="16" t="s">
        <v>36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Z32" s="18">
        <f>E32+R32-'[1]связь с ИТОГ ДЕНЬГИ 2024'!M32</f>
        <v>0</v>
      </c>
      <c r="AA32" s="18">
        <f>H32+U32-'[1]связь с ИТОГ ДЕНЬГИ 2024'!L32</f>
        <v>0</v>
      </c>
      <c r="AB32" s="31">
        <f>N32+X32-'[1]связь с ИТОГ ДЕНЬГИ 2024'!Q32</f>
        <v>0</v>
      </c>
    </row>
    <row r="33" spans="2:28" hidden="1">
      <c r="B33" s="21"/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Z33" s="18">
        <f>E33+R33-'[1]связь с ИТОГ ДЕНЬГИ 2024'!M33</f>
        <v>0</v>
      </c>
      <c r="AA33" s="18">
        <f>H33+U33-'[1]связь с ИТОГ ДЕНЬГИ 2024'!L33</f>
        <v>0</v>
      </c>
      <c r="AB33" s="31">
        <f>N33+X33-'[1]связь с ИТОГ ДЕНЬГИ 2024'!Q33</f>
        <v>0</v>
      </c>
    </row>
    <row r="34" spans="2:28" hidden="1">
      <c r="B34" s="21"/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Z34" s="18">
        <f>E34+R34-'[1]связь с ИТОГ ДЕНЬГИ 2024'!M34</f>
        <v>0</v>
      </c>
      <c r="AA34" s="18">
        <f>H34+U34-'[1]связь с ИТОГ ДЕНЬГИ 2024'!L34</f>
        <v>0</v>
      </c>
      <c r="AB34" s="31">
        <f>N34+X34-'[1]связь с ИТОГ ДЕНЬГИ 2024'!Q34</f>
        <v>0</v>
      </c>
    </row>
    <row r="35" spans="2:28" hidden="1">
      <c r="B35" s="21"/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Z35" s="18">
        <f>E35+R35-'[1]связь с ИТОГ ДЕНЬГИ 2024'!M35</f>
        <v>0</v>
      </c>
      <c r="AA35" s="18">
        <f>H35+U35-'[1]связь с ИТОГ ДЕНЬГИ 2024'!L35</f>
        <v>0</v>
      </c>
      <c r="AB35" s="31">
        <f>N35+X35-'[1]связь с ИТОГ ДЕНЬГИ 2024'!Q35</f>
        <v>0</v>
      </c>
    </row>
    <row r="36" spans="2:28">
      <c r="B36" s="19" t="s">
        <v>37</v>
      </c>
      <c r="C36" s="17">
        <v>206661.62887759865</v>
      </c>
      <c r="D36" s="17">
        <v>260074.37112240138</v>
      </c>
      <c r="E36" s="17">
        <v>466736</v>
      </c>
      <c r="F36" s="17">
        <v>491609.57247576542</v>
      </c>
      <c r="G36" s="17">
        <v>618337.42752423452</v>
      </c>
      <c r="H36" s="17">
        <v>1109947</v>
      </c>
      <c r="I36" s="17">
        <v>80691.827644665464</v>
      </c>
      <c r="J36" s="17">
        <v>112404.17235533454</v>
      </c>
      <c r="K36" s="17">
        <v>193096</v>
      </c>
      <c r="L36" s="17">
        <v>225988296.05144772</v>
      </c>
      <c r="M36" s="17">
        <v>287672510.45417953</v>
      </c>
      <c r="N36" s="17">
        <v>513660806.50562727</v>
      </c>
      <c r="P36" s="17">
        <v>806</v>
      </c>
      <c r="Q36" s="17">
        <v>1000</v>
      </c>
      <c r="R36" s="17">
        <v>1806</v>
      </c>
      <c r="S36" s="17">
        <v>9672</v>
      </c>
      <c r="T36" s="17">
        <v>12000</v>
      </c>
      <c r="U36" s="17">
        <v>21672</v>
      </c>
      <c r="V36" s="17">
        <v>18020827.274462279</v>
      </c>
      <c r="W36" s="17">
        <v>22331432.775537722</v>
      </c>
      <c r="X36" s="17">
        <v>40352260.050000004</v>
      </c>
      <c r="Z36" s="18">
        <f>E36+R36-'[1]связь с ИТОГ ДЕНЬГИ 2024'!M36</f>
        <v>0</v>
      </c>
      <c r="AA36" s="18">
        <f>H36+U36-'[1]связь с ИТОГ ДЕНЬГИ 2024'!L36</f>
        <v>0</v>
      </c>
      <c r="AB36" s="31">
        <f>N36+X36-'[1]связь с ИТОГ ДЕНЬГИ 2024'!Q36</f>
        <v>-101268255.56062269</v>
      </c>
    </row>
    <row r="37" spans="2:28" ht="15.6">
      <c r="B37" s="14" t="s">
        <v>38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P37" s="17"/>
      <c r="Q37" s="17"/>
      <c r="R37" s="17"/>
      <c r="S37" s="17"/>
      <c r="T37" s="17"/>
      <c r="U37" s="17"/>
      <c r="V37" s="17"/>
      <c r="W37" s="17"/>
      <c r="X37" s="17"/>
      <c r="Z37" s="18">
        <f>E37+R37-'[1]связь с ИТОГ ДЕНЬГИ 2024'!M37</f>
        <v>0</v>
      </c>
      <c r="AA37" s="18">
        <f>H37+U37-'[1]связь с ИТОГ ДЕНЬГИ 2024'!L37</f>
        <v>0</v>
      </c>
      <c r="AB37" s="31">
        <f>N37+X37-'[1]связь с ИТОГ ДЕНЬГИ 2024'!Q37</f>
        <v>0</v>
      </c>
    </row>
    <row r="38" spans="2:28" ht="15.6">
      <c r="B38" s="14" t="s">
        <v>39</v>
      </c>
      <c r="C38" s="17">
        <v>6995.2094009842185</v>
      </c>
      <c r="D38" s="17">
        <v>20504.790599015781</v>
      </c>
      <c r="E38" s="17">
        <v>27500</v>
      </c>
      <c r="F38" s="17">
        <v>17487.996939737026</v>
      </c>
      <c r="G38" s="17">
        <v>51262.00306026297</v>
      </c>
      <c r="H38" s="17">
        <v>68750</v>
      </c>
      <c r="I38" s="17">
        <v>7085.7542662116039</v>
      </c>
      <c r="J38" s="17">
        <v>20769.245733788393</v>
      </c>
      <c r="K38" s="17">
        <v>27854.999999999996</v>
      </c>
      <c r="L38" s="17">
        <v>12033025.250290077</v>
      </c>
      <c r="M38" s="17">
        <v>35272106.673909925</v>
      </c>
      <c r="N38" s="17">
        <v>47305131.924199998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Z38" s="18">
        <f>E38+R38-'[1]связь с ИТОГ ДЕНЬГИ 2024'!M38</f>
        <v>0</v>
      </c>
      <c r="AA38" s="18">
        <f>H38+U38-'[1]связь с ИТОГ ДЕНЬГИ 2024'!L38</f>
        <v>0</v>
      </c>
      <c r="AB38" s="31">
        <f>N38+X38-'[1]связь с ИТОГ ДЕНЬГИ 2024'!Q38</f>
        <v>9532286.2941999957</v>
      </c>
    </row>
    <row r="39" spans="2:28" ht="15.6">
      <c r="B39" s="14" t="s">
        <v>40</v>
      </c>
      <c r="C39" s="17">
        <v>2112.8263027295284</v>
      </c>
      <c r="D39" s="17">
        <v>23687.173697270471</v>
      </c>
      <c r="E39" s="17">
        <v>25800</v>
      </c>
      <c r="F39" s="17">
        <v>4849.5789541683916</v>
      </c>
      <c r="G39" s="17">
        <v>54370.421045831608</v>
      </c>
      <c r="H39" s="17">
        <v>59220</v>
      </c>
      <c r="I39" s="17">
        <v>2043.323124042879</v>
      </c>
      <c r="J39" s="17">
        <v>22896.676875957121</v>
      </c>
      <c r="K39" s="17">
        <v>24940</v>
      </c>
      <c r="L39" s="17">
        <v>3037181.7246249258</v>
      </c>
      <c r="M39" s="17">
        <v>34051492.763776898</v>
      </c>
      <c r="N39" s="17">
        <v>37088674.488401823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Z39" s="18">
        <f>E39+R39-'[1]связь с ИТОГ ДЕНЬГИ 2024'!M39</f>
        <v>0</v>
      </c>
      <c r="AA39" s="18">
        <f>H39+U39-'[1]связь с ИТОГ ДЕНЬГИ 2024'!L39</f>
        <v>0</v>
      </c>
      <c r="AB39" s="31">
        <f>N39+X39-'[1]связь с ИТОГ ДЕНЬГИ 2024'!Q39</f>
        <v>2471072.558401823</v>
      </c>
    </row>
    <row r="40" spans="2:28" ht="15.6">
      <c r="B40" s="14" t="s">
        <v>41</v>
      </c>
      <c r="C40" s="17">
        <v>11658.329306178806</v>
      </c>
      <c r="D40" s="17">
        <v>8341.6706938211937</v>
      </c>
      <c r="E40" s="17">
        <v>20000</v>
      </c>
      <c r="F40" s="17">
        <v>27980.143929302791</v>
      </c>
      <c r="G40" s="17">
        <v>20019.856070697209</v>
      </c>
      <c r="H40" s="17">
        <v>48000</v>
      </c>
      <c r="I40" s="17">
        <v>10153.343558282209</v>
      </c>
      <c r="J40" s="17">
        <v>7267.6564417177906</v>
      </c>
      <c r="K40" s="17">
        <v>17421</v>
      </c>
      <c r="L40" s="17">
        <v>15677258.654949566</v>
      </c>
      <c r="M40" s="17">
        <v>11217036.740063043</v>
      </c>
      <c r="N40" s="17">
        <v>26894295.39501261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Z40" s="18">
        <f>E40+R40-'[1]связь с ИТОГ ДЕНЬГИ 2024'!M40</f>
        <v>0</v>
      </c>
      <c r="AA40" s="18">
        <f>H40+U40-'[1]связь с ИТОГ ДЕНЬГИ 2024'!L40</f>
        <v>0</v>
      </c>
      <c r="AB40" s="31">
        <f>N40+X40-'[1]связь с ИТОГ ДЕНЬГИ 2024'!Q40</f>
        <v>2124856.9050126076</v>
      </c>
    </row>
    <row r="41" spans="2:28" ht="15.6">
      <c r="B41" s="14" t="s">
        <v>42</v>
      </c>
      <c r="C41" s="17">
        <v>9865.1418402777781</v>
      </c>
      <c r="D41" s="17">
        <v>7634.8581597222219</v>
      </c>
      <c r="E41" s="17">
        <v>17500</v>
      </c>
      <c r="F41" s="17">
        <v>26635.804214576419</v>
      </c>
      <c r="G41" s="17">
        <v>20614.195785423581</v>
      </c>
      <c r="H41" s="17">
        <v>47250</v>
      </c>
      <c r="I41" s="17">
        <v>9376.1303935514443</v>
      </c>
      <c r="J41" s="17">
        <v>7254.8696064485539</v>
      </c>
      <c r="K41" s="17">
        <v>16631</v>
      </c>
      <c r="L41" s="17">
        <v>17272538.028503355</v>
      </c>
      <c r="M41" s="17">
        <v>13367767.702126238</v>
      </c>
      <c r="N41" s="17">
        <v>30640305.730629593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Z41" s="18">
        <f>E41+R41-'[1]связь с ИТОГ ДЕНЬГИ 2024'!M41</f>
        <v>0</v>
      </c>
      <c r="AA41" s="18">
        <f>H41+U41-'[1]связь с ИТОГ ДЕНЬГИ 2024'!L41</f>
        <v>0</v>
      </c>
      <c r="AB41" s="31">
        <f>N41+X41-'[1]связь с ИТОГ ДЕНЬГИ 2024'!Q41</f>
        <v>6154959.9006295949</v>
      </c>
    </row>
    <row r="42" spans="2:28" ht="15.6">
      <c r="B42" s="14" t="s">
        <v>43</v>
      </c>
      <c r="C42" s="17">
        <v>519.69619874289128</v>
      </c>
      <c r="D42" s="17">
        <v>11980.303801257109</v>
      </c>
      <c r="E42" s="17">
        <v>12500</v>
      </c>
      <c r="F42" s="17">
        <v>1227.5353779330794</v>
      </c>
      <c r="G42" s="17">
        <v>28292.46462206692</v>
      </c>
      <c r="H42" s="17">
        <v>29520</v>
      </c>
      <c r="I42" s="17">
        <v>242.36892177589849</v>
      </c>
      <c r="J42" s="17">
        <v>5636.6310782241017</v>
      </c>
      <c r="K42" s="17">
        <v>5879</v>
      </c>
      <c r="L42" s="17">
        <v>958646.78143470234</v>
      </c>
      <c r="M42" s="17">
        <v>22090412.109522909</v>
      </c>
      <c r="N42" s="17">
        <v>23049058.890957613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Z42" s="18">
        <f>E42+R42-'[1]связь с ИТОГ ДЕНЬГИ 2024'!M42</f>
        <v>0</v>
      </c>
      <c r="AA42" s="18">
        <f>H42+U42-'[1]связь с ИТОГ ДЕНЬГИ 2024'!L42</f>
        <v>0</v>
      </c>
      <c r="AB42" s="31">
        <f>N42+X42-'[1]связь с ИТОГ ДЕНЬГИ 2024'!Q42</f>
        <v>6584691.6809576135</v>
      </c>
    </row>
    <row r="43" spans="2:28" ht="15.6">
      <c r="B43" s="14" t="s">
        <v>44</v>
      </c>
      <c r="C43" s="17">
        <v>2250.6515843462375</v>
      </c>
      <c r="D43" s="17">
        <v>21549.348415653763</v>
      </c>
      <c r="E43" s="17">
        <v>23800</v>
      </c>
      <c r="F43" s="17">
        <v>6076.8224068479349</v>
      </c>
      <c r="G43" s="17">
        <v>58183.177593152068</v>
      </c>
      <c r="H43" s="17">
        <v>64260</v>
      </c>
      <c r="I43" s="17">
        <v>621.44444444444446</v>
      </c>
      <c r="J43" s="17">
        <v>5958.5555555555557</v>
      </c>
      <c r="K43" s="17">
        <v>6580</v>
      </c>
      <c r="L43" s="17">
        <v>3038816.4708423042</v>
      </c>
      <c r="M43" s="17">
        <v>29095666.523832172</v>
      </c>
      <c r="N43" s="17">
        <v>32134482.994674478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Z43" s="18">
        <f>E43+R43-'[1]связь с ИТОГ ДЕНЬГИ 2024'!M43</f>
        <v>0</v>
      </c>
      <c r="AA43" s="18">
        <f>H43+U43-'[1]связь с ИТОГ ДЕНЬГИ 2024'!L43</f>
        <v>0</v>
      </c>
      <c r="AB43" s="31">
        <f>N43+X43-'[1]связь с ИТОГ ДЕНЬГИ 2024'!Q43</f>
        <v>-289149.6853255257</v>
      </c>
    </row>
    <row r="44" spans="2:28" ht="15.6">
      <c r="B44" s="14" t="s">
        <v>45</v>
      </c>
      <c r="C44" s="17">
        <v>1622.4482758620688</v>
      </c>
      <c r="D44" s="17">
        <v>6577.5517241379312</v>
      </c>
      <c r="E44" s="17">
        <v>8200</v>
      </c>
      <c r="F44" s="17">
        <v>4218.2833554376648</v>
      </c>
      <c r="G44" s="17">
        <v>17101.716644562333</v>
      </c>
      <c r="H44" s="17">
        <v>21320</v>
      </c>
      <c r="I44" s="17">
        <v>999.1</v>
      </c>
      <c r="J44" s="17">
        <v>4044.9</v>
      </c>
      <c r="K44" s="17">
        <v>5044</v>
      </c>
      <c r="L44" s="17">
        <v>2563521.537538955</v>
      </c>
      <c r="M44" s="17">
        <v>10392930.434335502</v>
      </c>
      <c r="N44" s="17">
        <v>12956451.971874457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Z44" s="18">
        <f>E44+R44-'[1]связь с ИТОГ ДЕНЬГИ 2024'!M44</f>
        <v>0</v>
      </c>
      <c r="AA44" s="18">
        <f>H44+U44-'[1]связь с ИТОГ ДЕНЬГИ 2024'!L44</f>
        <v>0</v>
      </c>
      <c r="AB44" s="31">
        <f>N44+X44-'[1]связь с ИТОГ ДЕНЬГИ 2024'!Q44</f>
        <v>870318.62187445723</v>
      </c>
    </row>
    <row r="45" spans="2:28" ht="15.6">
      <c r="B45" s="14" t="s">
        <v>46</v>
      </c>
      <c r="C45" s="17">
        <v>1352.4364047044162</v>
      </c>
      <c r="D45" s="17">
        <v>22247.563595295582</v>
      </c>
      <c r="E45" s="17">
        <v>23599.999999999996</v>
      </c>
      <c r="F45" s="17">
        <v>3462.5039695641549</v>
      </c>
      <c r="G45" s="17">
        <v>56953.496030435839</v>
      </c>
      <c r="H45" s="17">
        <v>60415.999999999993</v>
      </c>
      <c r="I45" s="17">
        <v>1630.4478512795752</v>
      </c>
      <c r="J45" s="17">
        <v>26864.552148720428</v>
      </c>
      <c r="K45" s="17">
        <v>28495.000000000004</v>
      </c>
      <c r="L45" s="17">
        <v>1900608.5481973151</v>
      </c>
      <c r="M45" s="17">
        <v>31261159.325776823</v>
      </c>
      <c r="N45" s="17">
        <v>33161767.873974137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Z45" s="18">
        <f>E45+R45-'[1]связь с ИТОГ ДЕНЬГИ 2024'!M45</f>
        <v>0</v>
      </c>
      <c r="AA45" s="18">
        <f>H45+U45-'[1]связь с ИТОГ ДЕНЬГИ 2024'!L45</f>
        <v>0</v>
      </c>
      <c r="AB45" s="31">
        <f>N45+X45-'[1]связь с ИТОГ ДЕНЬГИ 2024'!Q45</f>
        <v>3878809.57397414</v>
      </c>
    </row>
    <row r="46" spans="2:28" ht="15.6">
      <c r="B46" s="14" t="s">
        <v>47</v>
      </c>
      <c r="C46" s="17">
        <v>3742.58984375</v>
      </c>
      <c r="D46" s="17">
        <v>2257.41015625</v>
      </c>
      <c r="E46" s="17">
        <v>6000</v>
      </c>
      <c r="F46" s="17">
        <v>10104.775079257244</v>
      </c>
      <c r="G46" s="17">
        <v>6095.2249207427531</v>
      </c>
      <c r="H46" s="17">
        <v>16199.999999999996</v>
      </c>
      <c r="I46" s="17">
        <v>5628.8491048593351</v>
      </c>
      <c r="J46" s="17">
        <v>3391.1508951406649</v>
      </c>
      <c r="K46" s="17">
        <v>9020</v>
      </c>
      <c r="L46" s="17">
        <v>8331496.385417399</v>
      </c>
      <c r="M46" s="17">
        <v>5026072.6691678669</v>
      </c>
      <c r="N46" s="17">
        <v>13357569.054585267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Z46" s="18">
        <f>E46+R46-'[1]связь с ИТОГ ДЕНЬГИ 2024'!M46</f>
        <v>0</v>
      </c>
      <c r="AA46" s="18">
        <f>H46+U46-'[1]связь с ИТОГ ДЕНЬГИ 2024'!L46</f>
        <v>0</v>
      </c>
      <c r="AB46" s="31">
        <f>N46+X46-'[1]связь с ИТОГ ДЕНЬГИ 2024'!Q46</f>
        <v>5454904.7845852664</v>
      </c>
    </row>
    <row r="47" spans="2:28" ht="15.6">
      <c r="B47" s="14" t="s">
        <v>48</v>
      </c>
      <c r="C47" s="17">
        <v>215.44049733570159</v>
      </c>
      <c r="D47" s="17">
        <v>7884.5595026642986</v>
      </c>
      <c r="E47" s="17">
        <v>8100</v>
      </c>
      <c r="F47" s="17">
        <v>560.36428083461828</v>
      </c>
      <c r="G47" s="17">
        <v>20499.635719165381</v>
      </c>
      <c r="H47" s="17">
        <v>21060</v>
      </c>
      <c r="I47" s="17">
        <v>262.18021978021977</v>
      </c>
      <c r="J47" s="17">
        <v>9678.8197802197792</v>
      </c>
      <c r="K47" s="17">
        <v>9940.9999999999982</v>
      </c>
      <c r="L47" s="17">
        <v>460362.7808885547</v>
      </c>
      <c r="M47" s="17">
        <v>16831853.247582745</v>
      </c>
      <c r="N47" s="17">
        <v>17292216.028471299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Z47" s="18">
        <f>E47+R47-'[1]связь с ИТОГ ДЕНЬГИ 2024'!M47</f>
        <v>0</v>
      </c>
      <c r="AA47" s="18">
        <f>H47+U47-'[1]связь с ИТОГ ДЕНЬГИ 2024'!L47</f>
        <v>0</v>
      </c>
      <c r="AB47" s="31">
        <f>N47+X47-'[1]связь с ИТОГ ДЕНЬГИ 2024'!Q47</f>
        <v>4697576.678471297</v>
      </c>
    </row>
    <row r="48" spans="2:28" ht="15.6">
      <c r="B48" s="14" t="s">
        <v>49</v>
      </c>
      <c r="C48" s="17">
        <v>16690.3559602649</v>
      </c>
      <c r="D48" s="17">
        <v>14009.644039735098</v>
      </c>
      <c r="E48" s="17">
        <v>30700</v>
      </c>
      <c r="F48" s="17">
        <v>43875.660109517739</v>
      </c>
      <c r="G48" s="17">
        <v>36828.339890482261</v>
      </c>
      <c r="H48" s="17">
        <v>80704</v>
      </c>
      <c r="I48" s="17">
        <v>16937.89275500477</v>
      </c>
      <c r="J48" s="17">
        <v>14220.107244995233</v>
      </c>
      <c r="K48" s="17">
        <v>31158.000000000004</v>
      </c>
      <c r="L48" s="17">
        <v>24814985.944570009</v>
      </c>
      <c r="M48" s="17">
        <v>20829129.124936696</v>
      </c>
      <c r="N48" s="17">
        <v>45644115.069506705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Z48" s="18">
        <f>E48+R48-'[1]связь с ИТОГ ДЕНЬГИ 2024'!M48</f>
        <v>0</v>
      </c>
      <c r="AA48" s="18">
        <f>H48+U48-'[1]связь с ИТОГ ДЕНЬГИ 2024'!L48</f>
        <v>0</v>
      </c>
      <c r="AB48" s="31">
        <f>N48+X48-'[1]связь с ИТОГ ДЕНЬГИ 2024'!Q48</f>
        <v>4468092.599506706</v>
      </c>
    </row>
    <row r="49" spans="2:28" ht="15.6">
      <c r="B49" s="14" t="s">
        <v>50</v>
      </c>
      <c r="C49" s="17">
        <v>24659.370946989191</v>
      </c>
      <c r="D49" s="17">
        <v>108340.62905301081</v>
      </c>
      <c r="E49" s="17">
        <v>133000</v>
      </c>
      <c r="F49" s="17">
        <v>65347.36310703191</v>
      </c>
      <c r="G49" s="17">
        <v>287102.63689296809</v>
      </c>
      <c r="H49" s="17">
        <v>352450</v>
      </c>
      <c r="I49" s="17">
        <v>28288.654475102492</v>
      </c>
      <c r="J49" s="17">
        <v>124287.34552489752</v>
      </c>
      <c r="K49" s="17">
        <v>152576</v>
      </c>
      <c r="L49" s="17">
        <v>34098733.925767235</v>
      </c>
      <c r="M49" s="17">
        <v>149812232.34934548</v>
      </c>
      <c r="N49" s="17">
        <v>183910966.27511272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Z49" s="18">
        <f>E49+R49-'[1]связь с ИТОГ ДЕНЬГИ 2024'!M49</f>
        <v>0</v>
      </c>
      <c r="AA49" s="18">
        <f>H49+U49-'[1]связь с ИТОГ ДЕНЬГИ 2024'!L49</f>
        <v>0</v>
      </c>
      <c r="AB49" s="31">
        <f>N49+X49-'[1]связь с ИТОГ ДЕНЬГИ 2024'!Q49</f>
        <v>18946252.925112695</v>
      </c>
    </row>
    <row r="50" spans="2:28" ht="15.6">
      <c r="B50" s="14" t="s">
        <v>51</v>
      </c>
      <c r="C50" s="17">
        <v>5736.8918107370337</v>
      </c>
      <c r="D50" s="17">
        <v>11263.108189262966</v>
      </c>
      <c r="E50" s="17">
        <v>17000</v>
      </c>
      <c r="F50" s="17">
        <v>14916.180177571896</v>
      </c>
      <c r="G50" s="17">
        <v>29283.819822428104</v>
      </c>
      <c r="H50" s="17">
        <v>44200</v>
      </c>
      <c r="I50" s="17">
        <v>9585.2397995705069</v>
      </c>
      <c r="J50" s="17">
        <v>18824.760200429493</v>
      </c>
      <c r="K50" s="17">
        <v>28410</v>
      </c>
      <c r="L50" s="17">
        <v>7351737.690466648</v>
      </c>
      <c r="M50" s="17">
        <v>14433022.791007472</v>
      </c>
      <c r="N50" s="17">
        <v>21784760.48147412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Z50" s="18">
        <f>E50+R50-'[1]связь с ИТОГ ДЕНЬГИ 2024'!M50</f>
        <v>0</v>
      </c>
      <c r="AA50" s="18">
        <f>H50+U50-'[1]связь с ИТОГ ДЕНЬГИ 2024'!L50</f>
        <v>0</v>
      </c>
      <c r="AB50" s="31">
        <f>N50+X50-'[1]связь с ИТОГ ДЕНЬГИ 2024'!Q50</f>
        <v>2120726.3614741191</v>
      </c>
    </row>
    <row r="51" spans="2:28" ht="15.6">
      <c r="B51" s="14" t="s">
        <v>52</v>
      </c>
      <c r="C51" s="17">
        <v>9322.5459279540446</v>
      </c>
      <c r="D51" s="17">
        <v>78977.454072045948</v>
      </c>
      <c r="E51" s="17">
        <v>88300</v>
      </c>
      <c r="F51" s="17">
        <v>25216.879411845268</v>
      </c>
      <c r="G51" s="17">
        <v>213627.12058815471</v>
      </c>
      <c r="H51" s="17">
        <v>238843.99999999997</v>
      </c>
      <c r="I51" s="17">
        <v>9556.4503410414236</v>
      </c>
      <c r="J51" s="17">
        <v>80977.549658958582</v>
      </c>
      <c r="K51" s="17">
        <v>90534</v>
      </c>
      <c r="L51" s="17">
        <v>13528064.176795816</v>
      </c>
      <c r="M51" s="17">
        <v>114603879.08837466</v>
      </c>
      <c r="N51" s="17">
        <v>128131943.26517047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Z51" s="18">
        <f>E51+R51-'[1]связь с ИТОГ ДЕНЬГИ 2024'!M51</f>
        <v>0</v>
      </c>
      <c r="AA51" s="18">
        <f>H51+U51-'[1]связь с ИТОГ ДЕНЬГИ 2024'!L51</f>
        <v>0</v>
      </c>
      <c r="AB51" s="31">
        <f>N51+X51-'[1]связь с ИТОГ ДЕНЬГИ 2024'!Q51</f>
        <v>17203912.195170462</v>
      </c>
    </row>
    <row r="52" spans="2:28" ht="15.6">
      <c r="B52" s="14" t="s">
        <v>53</v>
      </c>
      <c r="C52" s="17">
        <v>9660.0019346895697</v>
      </c>
      <c r="D52" s="17">
        <v>16639.998065310429</v>
      </c>
      <c r="E52" s="17">
        <v>26300</v>
      </c>
      <c r="F52" s="17">
        <v>25115.964208308309</v>
      </c>
      <c r="G52" s="17">
        <v>43264.035791691698</v>
      </c>
      <c r="H52" s="17">
        <v>68380</v>
      </c>
      <c r="I52" s="17">
        <v>4722.833333333333</v>
      </c>
      <c r="J52" s="17">
        <v>8134.1666666666661</v>
      </c>
      <c r="K52" s="17">
        <v>12857</v>
      </c>
      <c r="L52" s="17">
        <v>12060678.356761511</v>
      </c>
      <c r="M52" s="17">
        <v>20775379.104257021</v>
      </c>
      <c r="N52" s="17">
        <v>32836057.461018533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Z52" s="18">
        <f>E52+R52-'[1]связь с ИТОГ ДЕНЬГИ 2024'!M52</f>
        <v>0</v>
      </c>
      <c r="AA52" s="18">
        <f>H52+U52-'[1]связь с ИТОГ ДЕНЬГИ 2024'!L52</f>
        <v>0</v>
      </c>
      <c r="AB52" s="31">
        <f>N52+X52-'[1]связь с ИТОГ ДЕНЬГИ 2024'!Q52</f>
        <v>388312.41101853177</v>
      </c>
    </row>
    <row r="53" spans="2:28" ht="15.6">
      <c r="B53" s="14" t="s">
        <v>54</v>
      </c>
      <c r="C53" s="17">
        <v>1290.5983982915111</v>
      </c>
      <c r="D53" s="17">
        <v>12909.401601708487</v>
      </c>
      <c r="E53" s="17">
        <v>14199.999999999998</v>
      </c>
      <c r="F53" s="17">
        <v>3634.4185326265347</v>
      </c>
      <c r="G53" s="17">
        <v>36355.581467373457</v>
      </c>
      <c r="H53" s="17">
        <v>39989.999999999993</v>
      </c>
      <c r="I53" s="17">
        <v>1089.2532981530344</v>
      </c>
      <c r="J53" s="17">
        <v>10876.746701846967</v>
      </c>
      <c r="K53" s="17">
        <v>11966.000000000002</v>
      </c>
      <c r="L53" s="17">
        <v>2182965.352725293</v>
      </c>
      <c r="M53" s="17">
        <v>21837154.621612601</v>
      </c>
      <c r="N53" s="17">
        <v>24020119.974337894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Z53" s="18">
        <f>E53+R53-'[1]связь с ИТОГ ДЕНЬГИ 2024'!M53</f>
        <v>0</v>
      </c>
      <c r="AA53" s="18">
        <f>H53+U53-'[1]связь с ИТОГ ДЕНЬГИ 2024'!L53</f>
        <v>0</v>
      </c>
      <c r="AB53" s="31">
        <f>N53+X53-'[1]связь с ИТОГ ДЕНЬГИ 2024'!Q53</f>
        <v>4549293.0543378927</v>
      </c>
    </row>
    <row r="54" spans="2:28" ht="15.6">
      <c r="B54" s="14" t="s">
        <v>55</v>
      </c>
      <c r="C54" s="17">
        <v>7609.0873760385957</v>
      </c>
      <c r="D54" s="17">
        <v>3390.9126239614047</v>
      </c>
      <c r="E54" s="17">
        <v>11000</v>
      </c>
      <c r="F54" s="17">
        <v>19327.359240305923</v>
      </c>
      <c r="G54" s="17">
        <v>8612.6407596940771</v>
      </c>
      <c r="H54" s="17">
        <v>27940</v>
      </c>
      <c r="I54" s="17">
        <v>5590.7674418604647</v>
      </c>
      <c r="J54" s="17">
        <v>2495.2325581395348</v>
      </c>
      <c r="K54" s="17">
        <v>8086</v>
      </c>
      <c r="L54" s="17">
        <v>11177394.451374436</v>
      </c>
      <c r="M54" s="17">
        <v>4980794.6114311721</v>
      </c>
      <c r="N54" s="17">
        <v>16158189.062805608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Z54" s="18">
        <f>E54+R54-'[1]связь с ИТОГ ДЕНЬГИ 2024'!M54</f>
        <v>0</v>
      </c>
      <c r="AA54" s="18">
        <f>H54+U54-'[1]связь с ИТОГ ДЕНЬГИ 2024'!L54</f>
        <v>0</v>
      </c>
      <c r="AB54" s="31">
        <f>N54+X54-'[1]связь с ИТОГ ДЕНЬГИ 2024'!Q54</f>
        <v>2145058.0028056093</v>
      </c>
    </row>
    <row r="55" spans="2:28" ht="15.6">
      <c r="B55" s="14" t="s">
        <v>56</v>
      </c>
      <c r="C55" s="17">
        <v>41795.010148485206</v>
      </c>
      <c r="D55" s="17">
        <v>55514.989851514794</v>
      </c>
      <c r="E55" s="17">
        <v>97310</v>
      </c>
      <c r="F55" s="17">
        <v>93120.048794231334</v>
      </c>
      <c r="G55" s="17">
        <v>123688.95120576867</v>
      </c>
      <c r="H55" s="17">
        <v>216809</v>
      </c>
      <c r="I55" s="17">
        <v>4670.0546448087434</v>
      </c>
      <c r="J55" s="17">
        <v>6197.9453551912566</v>
      </c>
      <c r="K55" s="17">
        <v>10868</v>
      </c>
      <c r="L55" s="17">
        <v>52853089.009335831</v>
      </c>
      <c r="M55" s="17">
        <v>70203622.807278723</v>
      </c>
      <c r="N55" s="17">
        <v>123056711.81661455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Z55" s="18">
        <f>E55+R55-'[1]связь с ИТОГ ДЕНЬГИ 2024'!M55</f>
        <v>0</v>
      </c>
      <c r="AA55" s="18">
        <f>H55+U55-'[1]связь с ИТОГ ДЕНЬГИ 2024'!L55</f>
        <v>0</v>
      </c>
      <c r="AB55" s="31">
        <f>N55+X55-'[1]связь с ИТОГ ДЕНЬГИ 2024'!Q55</f>
        <v>3430745.7866145521</v>
      </c>
    </row>
    <row r="56" spans="2:28" ht="15.6">
      <c r="B56" s="14" t="s">
        <v>57</v>
      </c>
      <c r="C56" s="17">
        <v>2286.2982708933714</v>
      </c>
      <c r="D56" s="17">
        <v>20713.70172910663</v>
      </c>
      <c r="E56" s="17">
        <v>23000</v>
      </c>
      <c r="F56" s="17">
        <v>6080.140311492145</v>
      </c>
      <c r="G56" s="17">
        <v>55082.859688507866</v>
      </c>
      <c r="H56" s="17">
        <v>61163.000000000015</v>
      </c>
      <c r="I56" s="17">
        <v>2276.2277951933129</v>
      </c>
      <c r="J56" s="17">
        <v>20653.77220480669</v>
      </c>
      <c r="K56" s="17">
        <v>22930.000000000004</v>
      </c>
      <c r="L56" s="17">
        <v>3057444.2797716325</v>
      </c>
      <c r="M56" s="17">
        <v>27698962.883988429</v>
      </c>
      <c r="N56" s="17">
        <v>30756407.163760062</v>
      </c>
      <c r="P56" s="17">
        <v>18</v>
      </c>
      <c r="Q56" s="17">
        <v>167</v>
      </c>
      <c r="R56" s="17">
        <v>185</v>
      </c>
      <c r="S56" s="17">
        <v>216</v>
      </c>
      <c r="T56" s="17">
        <v>2004</v>
      </c>
      <c r="U56" s="17">
        <v>2220</v>
      </c>
      <c r="V56" s="17">
        <v>420809.82324324315</v>
      </c>
      <c r="W56" s="17">
        <v>3904180.0267567555</v>
      </c>
      <c r="X56" s="17">
        <v>4324989.8499999987</v>
      </c>
      <c r="Z56" s="18">
        <f>E56+R56-'[1]связь с ИТОГ ДЕНЬГИ 2024'!M56</f>
        <v>0</v>
      </c>
      <c r="AA56" s="18">
        <f>H56+U56-'[1]связь с ИТОГ ДЕНЬГИ 2024'!L56</f>
        <v>0</v>
      </c>
      <c r="AB56" s="31">
        <f>N56+X56-'[1]связь с ИТОГ ДЕНЬГИ 2024'!Q56</f>
        <v>-1119690.9262399375</v>
      </c>
    </row>
    <row r="57" spans="2:28" ht="15.6">
      <c r="B57" s="14" t="s">
        <v>58</v>
      </c>
      <c r="C57" s="17">
        <v>10863.955679776402</v>
      </c>
      <c r="D57" s="17">
        <v>7836.0443202235974</v>
      </c>
      <c r="E57" s="17">
        <v>18700</v>
      </c>
      <c r="F57" s="17">
        <v>28497.181297400486</v>
      </c>
      <c r="G57" s="17">
        <v>20554.81870259951</v>
      </c>
      <c r="H57" s="17">
        <v>49052</v>
      </c>
      <c r="I57" s="17">
        <v>7696.0763673890606</v>
      </c>
      <c r="J57" s="17">
        <v>5549.9236326109385</v>
      </c>
      <c r="K57" s="17">
        <v>13246</v>
      </c>
      <c r="L57" s="17">
        <v>10439160.283395091</v>
      </c>
      <c r="M57" s="17">
        <v>7529655.5373350717</v>
      </c>
      <c r="N57" s="17">
        <v>17968815.820730165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Z57" s="18">
        <f>E57+R57-'[1]связь с ИТОГ ДЕНЬГИ 2024'!M57</f>
        <v>0</v>
      </c>
      <c r="AA57" s="18">
        <f>H57+U57-'[1]связь с ИТОГ ДЕНЬГИ 2024'!L57</f>
        <v>0</v>
      </c>
      <c r="AB57" s="31">
        <f>N57+X57-'[1]связь с ИТОГ ДЕНЬГИ 2024'!Q57</f>
        <v>-7766573.4092698358</v>
      </c>
    </row>
    <row r="58" spans="2:28" ht="15.6">
      <c r="B58" s="14" t="s">
        <v>59</v>
      </c>
      <c r="C58" s="17">
        <v>4288.4726760563381</v>
      </c>
      <c r="D58" s="17">
        <v>3791.5273239436619</v>
      </c>
      <c r="E58" s="17">
        <v>8080</v>
      </c>
      <c r="F58" s="17">
        <v>11578.616443154606</v>
      </c>
      <c r="G58" s="17">
        <v>10237.383556845394</v>
      </c>
      <c r="H58" s="17">
        <v>21816</v>
      </c>
      <c r="I58" s="17">
        <v>5074.0432276657057</v>
      </c>
      <c r="J58" s="17">
        <v>4481.9567723342943</v>
      </c>
      <c r="K58" s="17">
        <v>9556</v>
      </c>
      <c r="L58" s="17">
        <v>7062281.8193789925</v>
      </c>
      <c r="M58" s="17">
        <v>6244865.0579590816</v>
      </c>
      <c r="N58" s="17">
        <v>13307146.877338074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Z58" s="18">
        <f>E58+R58-'[1]связь с ИТОГ ДЕНЬГИ 2024'!M58</f>
        <v>0</v>
      </c>
      <c r="AA58" s="18">
        <f>H58+U58-'[1]связь с ИТОГ ДЕНЬГИ 2024'!L58</f>
        <v>0</v>
      </c>
      <c r="AB58" s="31">
        <f>N58+X58-'[1]связь с ИТОГ ДЕНЬГИ 2024'!Q58</f>
        <v>4038862.3573380746</v>
      </c>
    </row>
    <row r="59" spans="2:28" ht="15.6">
      <c r="B59" s="14" t="s">
        <v>60</v>
      </c>
      <c r="C59" s="17">
        <v>11235.929936305733</v>
      </c>
      <c r="D59" s="17">
        <v>2764.0700636942674</v>
      </c>
      <c r="E59" s="17">
        <v>14000</v>
      </c>
      <c r="F59" s="17">
        <v>29213.256546147488</v>
      </c>
      <c r="G59" s="17">
        <v>7186.7434538525113</v>
      </c>
      <c r="H59" s="17">
        <v>36400</v>
      </c>
      <c r="I59" s="17">
        <v>9864.3940105695838</v>
      </c>
      <c r="J59" s="17">
        <v>2424.6059894304171</v>
      </c>
      <c r="K59" s="17">
        <v>12289</v>
      </c>
      <c r="L59" s="17">
        <v>15700606.429284479</v>
      </c>
      <c r="M59" s="17">
        <v>3862537.6653394825</v>
      </c>
      <c r="N59" s="17">
        <v>19563144.094623961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Z59" s="18">
        <f>E59+R59-'[1]связь с ИТОГ ДЕНЬГИ 2024'!M59</f>
        <v>0</v>
      </c>
      <c r="AA59" s="18">
        <f>H59+U59-'[1]связь с ИТОГ ДЕНЬГИ 2024'!L59</f>
        <v>0</v>
      </c>
      <c r="AB59" s="31">
        <f>N59+X59-'[1]связь с ИТОГ ДЕНЬГИ 2024'!Q59</f>
        <v>1260318.3846239597</v>
      </c>
    </row>
    <row r="60" spans="2:28" ht="15.6">
      <c r="B60" s="14" t="s">
        <v>61</v>
      </c>
      <c r="C60" s="17">
        <v>4892.9044243986255</v>
      </c>
      <c r="D60" s="17">
        <v>8707.0955756013736</v>
      </c>
      <c r="E60" s="17">
        <v>13600</v>
      </c>
      <c r="F60" s="17">
        <v>12741.135498281787</v>
      </c>
      <c r="G60" s="17">
        <v>22673.86450171821</v>
      </c>
      <c r="H60" s="17">
        <v>35415</v>
      </c>
      <c r="I60" s="17">
        <v>2754</v>
      </c>
      <c r="J60" s="17">
        <v>4896</v>
      </c>
      <c r="K60" s="17">
        <v>7650</v>
      </c>
      <c r="L60" s="17">
        <v>9460684.1345232688</v>
      </c>
      <c r="M60" s="17">
        <v>16836494.350456037</v>
      </c>
      <c r="N60" s="17">
        <v>26297178.484979305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Z60" s="18">
        <f>E60+R60-'[1]связь с ИТОГ ДЕНЬГИ 2024'!M60</f>
        <v>0</v>
      </c>
      <c r="AA60" s="18">
        <f>H60+U60-'[1]связь с ИТОГ ДЕНЬГИ 2024'!L60</f>
        <v>0</v>
      </c>
      <c r="AB60" s="31">
        <f>N60+X60-'[1]связь с ИТОГ ДЕНЬГИ 2024'!Q60</f>
        <v>8540319.4849793054</v>
      </c>
    </row>
    <row r="61" spans="2:28" ht="15.6">
      <c r="B61" s="14" t="s">
        <v>62</v>
      </c>
      <c r="C61" s="17">
        <v>6565.3103709311135</v>
      </c>
      <c r="D61" s="17">
        <v>6437.6896290688883</v>
      </c>
      <c r="E61" s="17">
        <v>13003.000000000002</v>
      </c>
      <c r="F61" s="17">
        <v>17564.845102962507</v>
      </c>
      <c r="G61" s="17">
        <v>17223.154897037497</v>
      </c>
      <c r="H61" s="17">
        <v>34788</v>
      </c>
      <c r="I61" s="17">
        <v>4673.5381654906987</v>
      </c>
      <c r="J61" s="17">
        <v>4584.4618345093004</v>
      </c>
      <c r="K61" s="17">
        <v>9258</v>
      </c>
      <c r="L61" s="17">
        <v>9807002.5693820715</v>
      </c>
      <c r="M61" s="17">
        <v>9616127.1894796584</v>
      </c>
      <c r="N61" s="17">
        <v>19423129.758861728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Z61" s="18">
        <f>E61+R61-'[1]связь с ИТОГ ДЕНЬГИ 2024'!M61</f>
        <v>0</v>
      </c>
      <c r="AA61" s="18">
        <f>H61+U61-'[1]связь с ИТОГ ДЕНЬГИ 2024'!L61</f>
        <v>0</v>
      </c>
      <c r="AB61" s="31">
        <f>N61+X61-'[1]связь с ИТОГ ДЕНЬГИ 2024'!Q61</f>
        <v>1582298.9458117262</v>
      </c>
    </row>
    <row r="62" spans="2:28">
      <c r="B62" s="19" t="s">
        <v>63</v>
      </c>
      <c r="C62" s="17">
        <v>197231.50351672329</v>
      </c>
      <c r="D62" s="17">
        <v>483961.49648327683</v>
      </c>
      <c r="E62" s="17">
        <v>681193</v>
      </c>
      <c r="F62" s="17">
        <v>498832.85728853726</v>
      </c>
      <c r="G62" s="17">
        <v>1245114.1427114627</v>
      </c>
      <c r="H62" s="17">
        <v>1743947</v>
      </c>
      <c r="I62" s="17">
        <v>150822.36753941071</v>
      </c>
      <c r="J62" s="17">
        <v>422367.63246058917</v>
      </c>
      <c r="K62" s="17">
        <v>573190</v>
      </c>
      <c r="L62" s="17">
        <v>278868284.58621943</v>
      </c>
      <c r="M62" s="17">
        <v>697870355.3728956</v>
      </c>
      <c r="N62" s="17">
        <v>976738639.95911527</v>
      </c>
      <c r="P62" s="17">
        <v>18</v>
      </c>
      <c r="Q62" s="17">
        <v>167</v>
      </c>
      <c r="R62" s="17">
        <v>185</v>
      </c>
      <c r="S62" s="17">
        <v>216</v>
      </c>
      <c r="T62" s="17">
        <v>2004</v>
      </c>
      <c r="U62" s="17">
        <v>2220</v>
      </c>
      <c r="V62" s="17">
        <v>420809.82324324315</v>
      </c>
      <c r="W62" s="17">
        <v>3904180.0267567555</v>
      </c>
      <c r="X62" s="17">
        <v>4324989.8499999987</v>
      </c>
      <c r="Z62" s="18">
        <f>E62+R62-'[1]связь с ИТОГ ДЕНЬГИ 2024'!M62</f>
        <v>0</v>
      </c>
      <c r="AA62" s="18">
        <f>H62+U62-'[1]связь с ИТОГ ДЕНЬГИ 2024'!L62</f>
        <v>0</v>
      </c>
      <c r="AB62" s="31">
        <f>N62+X62-'[1]связь с ИТОГ ДЕНЬГИ 2024'!Q62</f>
        <v>101268255.48606527</v>
      </c>
    </row>
    <row r="63" spans="2:28" ht="15.6">
      <c r="B63" s="14" t="s">
        <v>64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P63" s="17"/>
      <c r="Q63" s="17"/>
      <c r="R63" s="17"/>
      <c r="S63" s="17"/>
      <c r="T63" s="17"/>
      <c r="U63" s="17"/>
      <c r="V63" s="17"/>
      <c r="W63" s="17"/>
      <c r="X63" s="17"/>
      <c r="Z63" s="18">
        <f>E63+R63-'[1]связь с ИТОГ ДЕНЬГИ 2024'!M63</f>
        <v>0</v>
      </c>
      <c r="AA63" s="18">
        <f>H63+U63-'[1]связь с ИТОГ ДЕНЬГИ 2024'!L63</f>
        <v>0</v>
      </c>
      <c r="AB63" s="31">
        <f>N63+X63-'[1]связь с ИТОГ ДЕНЬГИ 2024'!Q63</f>
        <v>0</v>
      </c>
    </row>
    <row r="64" spans="2:28" ht="15.6">
      <c r="B64" s="22" t="s">
        <v>65</v>
      </c>
      <c r="C64" s="17">
        <v>4644</v>
      </c>
      <c r="D64" s="17">
        <v>6856</v>
      </c>
      <c r="E64" s="17">
        <v>11500</v>
      </c>
      <c r="F64" s="17">
        <v>12626.430260869565</v>
      </c>
      <c r="G64" s="17">
        <v>18640.569739130435</v>
      </c>
      <c r="H64" s="17">
        <v>31267</v>
      </c>
      <c r="I64" s="17">
        <v>0</v>
      </c>
      <c r="J64" s="17">
        <v>0</v>
      </c>
      <c r="K64" s="17">
        <v>0</v>
      </c>
      <c r="L64" s="17">
        <v>5942675.5434469553</v>
      </c>
      <c r="M64" s="17">
        <v>8773252.2665530425</v>
      </c>
      <c r="N64" s="17">
        <v>14715927.809999999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Z64" s="18">
        <f>E64+R64-'[1]связь с ИТОГ ДЕНЬГИ 2024'!M64</f>
        <v>0</v>
      </c>
      <c r="AA64" s="18">
        <f>H64+U64-'[1]связь с ИТОГ ДЕНЬГИ 2024'!L64</f>
        <v>0</v>
      </c>
      <c r="AB64" s="31">
        <f>N64+X64-'[1]связь с ИТОГ ДЕНЬГИ 2024'!Q64</f>
        <v>0</v>
      </c>
    </row>
    <row r="65" spans="2:28" ht="15.6">
      <c r="B65" s="23" t="s">
        <v>66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P65" s="17">
        <v>5</v>
      </c>
      <c r="Q65" s="17">
        <v>7</v>
      </c>
      <c r="R65" s="17">
        <v>12</v>
      </c>
      <c r="S65" s="17">
        <v>60</v>
      </c>
      <c r="T65" s="17">
        <v>84</v>
      </c>
      <c r="U65" s="17">
        <v>144</v>
      </c>
      <c r="V65" s="17">
        <v>113547.92916666665</v>
      </c>
      <c r="W65" s="17">
        <v>158967.10083333333</v>
      </c>
      <c r="X65" s="17">
        <v>272515.02999999997</v>
      </c>
      <c r="Z65" s="18">
        <f>E65+R65-'[1]связь с ИТОГ ДЕНЬГИ 2024'!M65</f>
        <v>0</v>
      </c>
      <c r="AA65" s="18">
        <f>H65+U65-'[1]связь с ИТОГ ДЕНЬГИ 2024'!L65</f>
        <v>0</v>
      </c>
      <c r="AB65" s="31">
        <f>N65+X65-'[1]связь с ИТОГ ДЕНЬГИ 2024'!Q65</f>
        <v>0</v>
      </c>
    </row>
    <row r="66" spans="2:28" ht="15.6" hidden="1">
      <c r="B66" s="23" t="s">
        <v>67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Z66" s="18">
        <f>E66+R66-'[1]связь с ИТОГ ДЕНЬГИ 2024'!M66</f>
        <v>0</v>
      </c>
      <c r="AA66" s="18">
        <f>H66+U66-'[1]связь с ИТОГ ДЕНЬГИ 2024'!L66</f>
        <v>0</v>
      </c>
      <c r="AB66" s="31">
        <f>N66+X66-'[1]связь с ИТОГ ДЕНЬГИ 2024'!Q66</f>
        <v>0</v>
      </c>
    </row>
    <row r="67" spans="2:28" ht="15.6" hidden="1">
      <c r="B67" s="23" t="s">
        <v>68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Z67" s="18">
        <f>E67+R67-'[1]связь с ИТОГ ДЕНЬГИ 2024'!M67</f>
        <v>0</v>
      </c>
      <c r="AA67" s="18">
        <f>H67+U67-'[1]связь с ИТОГ ДЕНЬГИ 2024'!L67</f>
        <v>0</v>
      </c>
      <c r="AB67" s="31">
        <f>N67+X67-'[1]связь с ИТОГ ДЕНЬГИ 2024'!Q67</f>
        <v>0</v>
      </c>
    </row>
    <row r="68" spans="2:28" ht="15.6" hidden="1">
      <c r="B68" s="23" t="s">
        <v>69</v>
      </c>
      <c r="C68" s="17">
        <v>0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Z68" s="18">
        <f>E68+R68-'[1]связь с ИТОГ ДЕНЬГИ 2024'!M68</f>
        <v>0</v>
      </c>
      <c r="AA68" s="18">
        <f>H68+U68-'[1]связь с ИТОГ ДЕНЬГИ 2024'!L68</f>
        <v>0</v>
      </c>
      <c r="AB68" s="31">
        <f>N68+X68-'[1]связь с ИТОГ ДЕНЬГИ 2024'!Q68</f>
        <v>0</v>
      </c>
    </row>
    <row r="69" spans="2:28" ht="15.6" hidden="1">
      <c r="B69" s="16" t="s">
        <v>70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Z69" s="18">
        <f>E69+R69-'[1]связь с ИТОГ ДЕНЬГИ 2024'!M69</f>
        <v>0</v>
      </c>
      <c r="AA69" s="18">
        <f>H69+U69-'[1]связь с ИТОГ ДЕНЬГИ 2024'!L69</f>
        <v>0</v>
      </c>
      <c r="AB69" s="31">
        <f>N69+X69-'[1]связь с ИТОГ ДЕНЬГИ 2024'!Q69</f>
        <v>0</v>
      </c>
    </row>
    <row r="70" spans="2:28" ht="15.6" hidden="1">
      <c r="B70" s="16" t="s">
        <v>71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Z70" s="18">
        <f>E70+R70-'[1]связь с ИТОГ ДЕНЬГИ 2024'!M70</f>
        <v>0</v>
      </c>
      <c r="AA70" s="18">
        <f>H70+U70-'[1]связь с ИТОГ ДЕНЬГИ 2024'!L70</f>
        <v>0</v>
      </c>
      <c r="AB70" s="31">
        <f>N70+X70-'[1]связь с ИТОГ ДЕНЬГИ 2024'!Q70</f>
        <v>0</v>
      </c>
    </row>
    <row r="71" spans="2:28" ht="15.6" hidden="1">
      <c r="B71" s="16" t="s">
        <v>72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Z71" s="18">
        <f>E71+R71-'[1]связь с ИТОГ ДЕНЬГИ 2024'!M71</f>
        <v>0</v>
      </c>
      <c r="AA71" s="18">
        <f>H71+U71-'[1]связь с ИТОГ ДЕНЬГИ 2024'!L71</f>
        <v>0</v>
      </c>
      <c r="AB71" s="31">
        <f>N71+X71-'[1]связь с ИТОГ ДЕНЬГИ 2024'!Q71</f>
        <v>0</v>
      </c>
    </row>
    <row r="72" spans="2:28" ht="15.6" hidden="1">
      <c r="B72" s="23" t="s">
        <v>73</v>
      </c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Z72" s="18">
        <f>E72+R72-'[1]связь с ИТОГ ДЕНЬГИ 2024'!M72</f>
        <v>0</v>
      </c>
      <c r="AA72" s="18">
        <f>H72+U72-'[1]связь с ИТОГ ДЕНЬГИ 2024'!L72</f>
        <v>0</v>
      </c>
      <c r="AB72" s="31">
        <f>N72+X72-'[1]связь с ИТОГ ДЕНЬГИ 2024'!Q72</f>
        <v>0</v>
      </c>
    </row>
    <row r="73" spans="2:28" ht="15.6" hidden="1">
      <c r="B73" s="16" t="s">
        <v>74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Z73" s="18">
        <f>E73+R73-'[1]связь с ИТОГ ДЕНЬГИ 2024'!M73</f>
        <v>0</v>
      </c>
      <c r="AA73" s="18">
        <f>H73+U73-'[1]связь с ИТОГ ДЕНЬГИ 2024'!L73</f>
        <v>0</v>
      </c>
      <c r="AB73" s="31">
        <f>N73+X73-'[1]связь с ИТОГ ДЕНЬГИ 2024'!Q73</f>
        <v>0</v>
      </c>
    </row>
    <row r="74" spans="2:28" ht="15.6" hidden="1">
      <c r="B74" s="16" t="s">
        <v>75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Z74" s="18">
        <f>E74+R74-'[1]связь с ИТОГ ДЕНЬГИ 2024'!M74</f>
        <v>0</v>
      </c>
      <c r="AA74" s="18">
        <f>H74+U74-'[1]связь с ИТОГ ДЕНЬГИ 2024'!L74</f>
        <v>0</v>
      </c>
      <c r="AB74" s="31">
        <f>N74+X74-'[1]связь с ИТОГ ДЕНЬГИ 2024'!Q74</f>
        <v>0</v>
      </c>
    </row>
    <row r="75" spans="2:28" ht="15.6" hidden="1">
      <c r="B75" s="16" t="s">
        <v>76</v>
      </c>
      <c r="C75" s="17">
        <v>0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Z75" s="18">
        <f>E75+R75-'[1]связь с ИТОГ ДЕНЬГИ 2024'!M75</f>
        <v>0</v>
      </c>
      <c r="AA75" s="18">
        <f>H75+U75-'[1]связь с ИТОГ ДЕНЬГИ 2024'!L75</f>
        <v>0</v>
      </c>
      <c r="AB75" s="31">
        <f>N75+X75-'[1]связь с ИТОГ ДЕНЬГИ 2024'!Q75</f>
        <v>0</v>
      </c>
    </row>
    <row r="76" spans="2:28" ht="15.6" hidden="1">
      <c r="B76" s="16" t="s">
        <v>77</v>
      </c>
      <c r="C76" s="17">
        <v>0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Z76" s="18">
        <f>E76+R76-'[1]связь с ИТОГ ДЕНЬГИ 2024'!M76</f>
        <v>0</v>
      </c>
      <c r="AA76" s="18">
        <f>H76+U76-'[1]связь с ИТОГ ДЕНЬГИ 2024'!L76</f>
        <v>0</v>
      </c>
      <c r="AB76" s="31">
        <f>N76+X76-'[1]связь с ИТОГ ДЕНЬГИ 2024'!Q76</f>
        <v>0</v>
      </c>
    </row>
    <row r="77" spans="2:28" ht="15.6" hidden="1">
      <c r="B77" s="16" t="s">
        <v>78</v>
      </c>
      <c r="C77" s="17">
        <v>0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Z77" s="18">
        <f>E77+R77-'[1]связь с ИТОГ ДЕНЬГИ 2024'!M77</f>
        <v>0</v>
      </c>
      <c r="AA77" s="18">
        <f>H77+U77-'[1]связь с ИТОГ ДЕНЬГИ 2024'!L77</f>
        <v>0</v>
      </c>
      <c r="AB77" s="31">
        <f>N77+X77-'[1]связь с ИТОГ ДЕНЬГИ 2024'!Q77</f>
        <v>0</v>
      </c>
    </row>
    <row r="78" spans="2:28" ht="15.6" hidden="1">
      <c r="B78" s="16" t="s">
        <v>79</v>
      </c>
      <c r="C78" s="17">
        <v>0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Z78" s="18">
        <f>E78+R78-'[1]связь с ИТОГ ДЕНЬГИ 2024'!M78</f>
        <v>0</v>
      </c>
      <c r="AA78" s="18">
        <f>H78+U78-'[1]связь с ИТОГ ДЕНЬГИ 2024'!L78</f>
        <v>0</v>
      </c>
      <c r="AB78" s="31">
        <f>N78+X78-'[1]связь с ИТОГ ДЕНЬГИ 2024'!Q78</f>
        <v>0</v>
      </c>
    </row>
    <row r="79" spans="2:28" ht="15.6" hidden="1">
      <c r="B79" s="16" t="s">
        <v>80</v>
      </c>
      <c r="C79" s="17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Z79" s="18">
        <f>E79+R79-'[1]связь с ИТОГ ДЕНЬГИ 2024'!M79</f>
        <v>0</v>
      </c>
      <c r="AA79" s="18">
        <f>H79+U79-'[1]связь с ИТОГ ДЕНЬГИ 2024'!L79</f>
        <v>0</v>
      </c>
      <c r="AB79" s="31">
        <f>N79+X79-'[1]связь с ИТОГ ДЕНЬГИ 2024'!Q79</f>
        <v>0</v>
      </c>
    </row>
    <row r="80" spans="2:28" ht="15.6" hidden="1">
      <c r="B80" s="24" t="s">
        <v>81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P80" s="17">
        <v>0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V80" s="17">
        <v>0</v>
      </c>
      <c r="W80" s="17">
        <v>0</v>
      </c>
      <c r="X80" s="17">
        <v>0</v>
      </c>
      <c r="Z80" s="18">
        <f>E80+R80-'[1]связь с ИТОГ ДЕНЬГИ 2024'!M80</f>
        <v>0</v>
      </c>
      <c r="AA80" s="18">
        <f>H80+U80-'[1]связь с ИТОГ ДЕНЬГИ 2024'!L80</f>
        <v>0</v>
      </c>
      <c r="AB80" s="31">
        <f>N80+X80-'[1]связь с ИТОГ ДЕНЬГИ 2024'!Q80</f>
        <v>0</v>
      </c>
    </row>
    <row r="81" spans="2:28" ht="15.6" hidden="1">
      <c r="B81" s="24" t="s">
        <v>82</v>
      </c>
      <c r="C81" s="17">
        <v>0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P81" s="17">
        <v>0</v>
      </c>
      <c r="Q81" s="17">
        <v>0</v>
      </c>
      <c r="R81" s="17">
        <v>0</v>
      </c>
      <c r="S81" s="17">
        <v>0</v>
      </c>
      <c r="T81" s="17">
        <v>0</v>
      </c>
      <c r="U81" s="17">
        <v>0</v>
      </c>
      <c r="V81" s="17">
        <v>0</v>
      </c>
      <c r="W81" s="17">
        <v>0</v>
      </c>
      <c r="X81" s="17">
        <v>0</v>
      </c>
      <c r="Z81" s="18">
        <f>E81+R81-'[1]связь с ИТОГ ДЕНЬГИ 2024'!M81</f>
        <v>0</v>
      </c>
      <c r="AA81" s="18">
        <f>H81+U81-'[1]связь с ИТОГ ДЕНЬГИ 2024'!L81</f>
        <v>0</v>
      </c>
      <c r="AB81" s="31">
        <f>N81+X81-'[1]связь с ИТОГ ДЕНЬГИ 2024'!Q81</f>
        <v>0</v>
      </c>
    </row>
    <row r="82" spans="2:28" ht="15.6" hidden="1">
      <c r="B82" s="24" t="s">
        <v>83</v>
      </c>
      <c r="C82" s="17"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Z82" s="18">
        <f>E82+R82-'[1]связь с ИТОГ ДЕНЬГИ 2024'!M82</f>
        <v>0</v>
      </c>
      <c r="AA82" s="18">
        <f>H82+U82-'[1]связь с ИТОГ ДЕНЬГИ 2024'!L82</f>
        <v>0</v>
      </c>
      <c r="AB82" s="31">
        <f>N82+X82-'[1]связь с ИТОГ ДЕНЬГИ 2024'!Q82</f>
        <v>0</v>
      </c>
    </row>
    <row r="83" spans="2:28" ht="15.6" hidden="1">
      <c r="B83" s="25" t="s">
        <v>84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P83" s="17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Z83" s="18">
        <f>E83+R83-'[1]связь с ИТОГ ДЕНЬГИ 2024'!M83</f>
        <v>0</v>
      </c>
      <c r="AA83" s="18">
        <f>H83+U83-'[1]связь с ИТОГ ДЕНЬГИ 2024'!L83</f>
        <v>0</v>
      </c>
      <c r="AB83" s="31">
        <f>N83+X83-'[1]связь с ИТОГ ДЕНЬГИ 2024'!Q83</f>
        <v>0</v>
      </c>
    </row>
    <row r="84" spans="2:28" ht="15.6" hidden="1">
      <c r="B84" s="25" t="s">
        <v>85</v>
      </c>
      <c r="C84" s="17">
        <v>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P84" s="17">
        <v>0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Z84" s="18">
        <f>E84+R84-'[1]связь с ИТОГ ДЕНЬГИ 2024'!M84</f>
        <v>0</v>
      </c>
      <c r="AA84" s="18">
        <f>H84+U84-'[1]связь с ИТОГ ДЕНЬГИ 2024'!L84</f>
        <v>0</v>
      </c>
      <c r="AB84" s="31">
        <f>N84+X84-'[1]связь с ИТОГ ДЕНЬГИ 2024'!Q84</f>
        <v>0</v>
      </c>
    </row>
    <row r="85" spans="2:28" ht="15.6" hidden="1">
      <c r="B85" s="25" t="s">
        <v>86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7">
        <v>0</v>
      </c>
      <c r="X85" s="17">
        <v>0</v>
      </c>
      <c r="Z85" s="18">
        <f>E85+R85-'[1]связь с ИТОГ ДЕНЬГИ 2024'!M85</f>
        <v>0</v>
      </c>
      <c r="AA85" s="18">
        <f>H85+U85-'[1]связь с ИТОГ ДЕНЬГИ 2024'!L85</f>
        <v>0</v>
      </c>
      <c r="AB85" s="31">
        <f>N85+X85-'[1]связь с ИТОГ ДЕНЬГИ 2024'!Q85</f>
        <v>0</v>
      </c>
    </row>
    <row r="86" spans="2:28" ht="15.6" hidden="1">
      <c r="B86" s="25" t="s">
        <v>87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P86" s="17">
        <v>0</v>
      </c>
      <c r="Q86" s="17">
        <v>0</v>
      </c>
      <c r="R86" s="17">
        <v>0</v>
      </c>
      <c r="S86" s="17">
        <v>0</v>
      </c>
      <c r="T86" s="17">
        <v>0</v>
      </c>
      <c r="U86" s="17">
        <v>0</v>
      </c>
      <c r="V86" s="17">
        <v>0</v>
      </c>
      <c r="W86" s="17">
        <v>0</v>
      </c>
      <c r="X86" s="17">
        <v>0</v>
      </c>
      <c r="Z86" s="18">
        <f>E86+R86-'[1]связь с ИТОГ ДЕНЬГИ 2024'!M86</f>
        <v>0</v>
      </c>
      <c r="AA86" s="18">
        <f>H86+U86-'[1]связь с ИТОГ ДЕНЬГИ 2024'!L86</f>
        <v>0</v>
      </c>
      <c r="AB86" s="31">
        <f>N86+X86-'[1]связь с ИТОГ ДЕНЬГИ 2024'!Q86</f>
        <v>0</v>
      </c>
    </row>
    <row r="87" spans="2:28" ht="15.6" hidden="1">
      <c r="B87" s="25" t="s">
        <v>88</v>
      </c>
      <c r="C87" s="17">
        <v>0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P87" s="17">
        <v>0</v>
      </c>
      <c r="Q87" s="17">
        <v>0</v>
      </c>
      <c r="R87" s="17">
        <v>0</v>
      </c>
      <c r="S87" s="17">
        <v>0</v>
      </c>
      <c r="T87" s="17">
        <v>0</v>
      </c>
      <c r="U87" s="17">
        <v>0</v>
      </c>
      <c r="V87" s="17">
        <v>0</v>
      </c>
      <c r="W87" s="17">
        <v>0</v>
      </c>
      <c r="X87" s="17">
        <v>0</v>
      </c>
      <c r="Z87" s="18">
        <f>E87+R87-'[1]связь с ИТОГ ДЕНЬГИ 2024'!M87</f>
        <v>0</v>
      </c>
      <c r="AA87" s="18">
        <f>H87+U87-'[1]связь с ИТОГ ДЕНЬГИ 2024'!L87</f>
        <v>0</v>
      </c>
      <c r="AB87" s="31">
        <f>N87+X87-'[1]связь с ИТОГ ДЕНЬГИ 2024'!Q87</f>
        <v>0</v>
      </c>
    </row>
    <row r="88" spans="2:28" ht="15.6" hidden="1">
      <c r="B88" s="25" t="s">
        <v>89</v>
      </c>
      <c r="C88" s="17">
        <v>0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P88" s="17">
        <v>0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V88" s="17">
        <v>0</v>
      </c>
      <c r="W88" s="17">
        <v>0</v>
      </c>
      <c r="X88" s="17">
        <v>0</v>
      </c>
      <c r="Z88" s="18">
        <f>E88+R88-'[1]связь с ИТОГ ДЕНЬГИ 2024'!M88</f>
        <v>0</v>
      </c>
      <c r="AA88" s="18">
        <f>H88+U88-'[1]связь с ИТОГ ДЕНЬГИ 2024'!L88</f>
        <v>0</v>
      </c>
      <c r="AB88" s="31">
        <f>N88+X88-'[1]связь с ИТОГ ДЕНЬГИ 2024'!Q88</f>
        <v>0</v>
      </c>
    </row>
    <row r="89" spans="2:28" ht="15.6" hidden="1">
      <c r="B89" s="25" t="s">
        <v>90</v>
      </c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P89" s="17">
        <v>0</v>
      </c>
      <c r="Q89" s="17">
        <v>0</v>
      </c>
      <c r="R89" s="17">
        <v>0</v>
      </c>
      <c r="S89" s="17">
        <v>0</v>
      </c>
      <c r="T89" s="17">
        <v>0</v>
      </c>
      <c r="U89" s="17">
        <v>0</v>
      </c>
      <c r="V89" s="17">
        <v>0</v>
      </c>
      <c r="W89" s="17">
        <v>0</v>
      </c>
      <c r="X89" s="17">
        <v>0</v>
      </c>
      <c r="Z89" s="18">
        <f>E89+R89-'[1]связь с ИТОГ ДЕНЬГИ 2024'!M89</f>
        <v>0</v>
      </c>
      <c r="AA89" s="18">
        <f>H89+U89-'[1]связь с ИТОГ ДЕНЬГИ 2024'!L89</f>
        <v>0</v>
      </c>
      <c r="AB89" s="31">
        <f>N89+X89-'[1]связь с ИТОГ ДЕНЬГИ 2024'!Q89</f>
        <v>0</v>
      </c>
    </row>
    <row r="90" spans="2:28" ht="15.6" hidden="1">
      <c r="B90" s="25" t="s">
        <v>91</v>
      </c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17">
        <v>0</v>
      </c>
      <c r="W90" s="17">
        <v>0</v>
      </c>
      <c r="X90" s="17">
        <v>0</v>
      </c>
      <c r="Z90" s="18">
        <f>E90+R90-'[1]связь с ИТОГ ДЕНЬГИ 2024'!M90</f>
        <v>0</v>
      </c>
      <c r="AA90" s="18">
        <f>H90+U90-'[1]связь с ИТОГ ДЕНЬГИ 2024'!L90</f>
        <v>0</v>
      </c>
      <c r="AB90" s="31">
        <f>N90+X90-'[1]связь с ИТОГ ДЕНЬГИ 2024'!Q90</f>
        <v>0</v>
      </c>
    </row>
    <row r="91" spans="2:28" ht="15.6" hidden="1">
      <c r="B91" s="25" t="s">
        <v>92</v>
      </c>
      <c r="C91" s="17">
        <v>0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P91" s="17">
        <v>0</v>
      </c>
      <c r="Q91" s="17">
        <v>0</v>
      </c>
      <c r="R91" s="17">
        <v>0</v>
      </c>
      <c r="S91" s="17">
        <v>0</v>
      </c>
      <c r="T91" s="17">
        <v>0</v>
      </c>
      <c r="U91" s="17">
        <v>0</v>
      </c>
      <c r="V91" s="17">
        <v>0</v>
      </c>
      <c r="W91" s="17">
        <v>0</v>
      </c>
      <c r="X91" s="17">
        <v>0</v>
      </c>
      <c r="Z91" s="18">
        <f>E91+R91-'[1]связь с ИТОГ ДЕНЬГИ 2024'!M91</f>
        <v>0</v>
      </c>
      <c r="AA91" s="18">
        <f>H91+U91-'[1]связь с ИТОГ ДЕНЬГИ 2024'!L91</f>
        <v>0</v>
      </c>
      <c r="AB91" s="31">
        <f>N91+X91-'[1]связь с ИТОГ ДЕНЬГИ 2024'!Q91</f>
        <v>0</v>
      </c>
    </row>
    <row r="92" spans="2:28">
      <c r="B92" s="19" t="s">
        <v>93</v>
      </c>
      <c r="C92" s="17">
        <v>4644</v>
      </c>
      <c r="D92" s="17">
        <v>6856</v>
      </c>
      <c r="E92" s="17">
        <v>11500</v>
      </c>
      <c r="F92" s="17">
        <v>12626.430260869565</v>
      </c>
      <c r="G92" s="17">
        <v>18640.569739130435</v>
      </c>
      <c r="H92" s="17">
        <v>31267</v>
      </c>
      <c r="I92" s="17">
        <v>0</v>
      </c>
      <c r="J92" s="17">
        <v>0</v>
      </c>
      <c r="K92" s="17">
        <v>0</v>
      </c>
      <c r="L92" s="17">
        <v>5942675.5434469553</v>
      </c>
      <c r="M92" s="17">
        <v>8773252.2665530425</v>
      </c>
      <c r="N92" s="17">
        <v>14715927.809999999</v>
      </c>
      <c r="P92" s="17">
        <v>5</v>
      </c>
      <c r="Q92" s="17">
        <v>7</v>
      </c>
      <c r="R92" s="17">
        <v>12</v>
      </c>
      <c r="S92" s="17">
        <v>60</v>
      </c>
      <c r="T92" s="17">
        <v>84</v>
      </c>
      <c r="U92" s="17">
        <v>144</v>
      </c>
      <c r="V92" s="17">
        <v>113547.92916666665</v>
      </c>
      <c r="W92" s="17">
        <v>158967.10083333333</v>
      </c>
      <c r="X92" s="17">
        <v>272515.02999999997</v>
      </c>
      <c r="Z92" s="18">
        <f>E92+R92-'[1]связь с ИТОГ ДЕНЬГИ 2024'!M92</f>
        <v>0</v>
      </c>
      <c r="AA92" s="18">
        <f>H92+U92-'[1]связь с ИТОГ ДЕНЬГИ 2024'!L92</f>
        <v>0</v>
      </c>
      <c r="AB92" s="31">
        <f>N92+X92-'[1]связь с ИТОГ ДЕНЬГИ 2024'!Q92</f>
        <v>0</v>
      </c>
    </row>
    <row r="93" spans="2:28">
      <c r="B93" s="19" t="s">
        <v>94</v>
      </c>
      <c r="C93" s="17">
        <v>456222.13239432196</v>
      </c>
      <c r="D93" s="17">
        <v>826500.86760567827</v>
      </c>
      <c r="E93" s="17">
        <v>1282723</v>
      </c>
      <c r="F93" s="17">
        <v>1118470.7363668808</v>
      </c>
      <c r="G93" s="17">
        <v>2064384.2636331189</v>
      </c>
      <c r="H93" s="17">
        <v>3182855</v>
      </c>
      <c r="I93" s="17">
        <v>437404.09265446459</v>
      </c>
      <c r="J93" s="17">
        <v>840526.90734553523</v>
      </c>
      <c r="K93" s="17">
        <v>1277931</v>
      </c>
      <c r="L93" s="17">
        <v>596388871.44797671</v>
      </c>
      <c r="M93" s="17">
        <v>1129040845.6305156</v>
      </c>
      <c r="N93" s="17">
        <v>1725429717.0784926</v>
      </c>
      <c r="P93" s="17">
        <v>920</v>
      </c>
      <c r="Q93" s="17">
        <v>1330</v>
      </c>
      <c r="R93" s="17">
        <v>2250</v>
      </c>
      <c r="S93" s="17">
        <v>11040</v>
      </c>
      <c r="T93" s="17">
        <v>15960</v>
      </c>
      <c r="U93" s="17">
        <v>27000</v>
      </c>
      <c r="V93" s="17">
        <v>19915675.578977451</v>
      </c>
      <c r="W93" s="17">
        <v>28726849.421022549</v>
      </c>
      <c r="X93" s="17">
        <v>48642525.000000007</v>
      </c>
      <c r="Z93" s="18">
        <f>E93+R93-'[1]связь с ИТОГ ДЕНЬГИ 2024'!M93</f>
        <v>0</v>
      </c>
      <c r="AA93" s="18">
        <f>H93+U93-'[1]связь с ИТОГ ДЕНЬГИ 2024'!L93</f>
        <v>0</v>
      </c>
      <c r="AB93" s="31">
        <f>N93+X93-'[1]связь с ИТОГ ДЕНЬГИ 2024'!Q93</f>
        <v>-7.4557304382324219E-2</v>
      </c>
    </row>
    <row r="94" spans="2:28" ht="15.6" hidden="1">
      <c r="B94" s="26"/>
      <c r="E94" s="27">
        <f>'[1]связь с ИТОГ ДЕНЬГИ 2024'!M93</f>
        <v>1284973</v>
      </c>
      <c r="H94" s="27">
        <f>'[1]связь с ИТОГ ДЕНЬГИ 2024'!L93</f>
        <v>3209855</v>
      </c>
      <c r="N94" s="27">
        <f>'[1]связь с ИТОГ ДЕНЬГИ 2024'!Q93</f>
        <v>1774072242.1530499</v>
      </c>
      <c r="R94" s="27">
        <f>'[1]ОБЪЕМЫ ВСЕГО'!AE93</f>
        <v>2250</v>
      </c>
      <c r="X94" s="27">
        <f>'[1]ОБЪЕМЫ ВСЕГО'!AF93</f>
        <v>48642525.000000007</v>
      </c>
    </row>
    <row r="95" spans="2:28" hidden="1">
      <c r="E95" s="27">
        <f>E94-E93-R93</f>
        <v>0</v>
      </c>
      <c r="H95" s="27">
        <f>H94-H93-U93</f>
        <v>0</v>
      </c>
      <c r="N95" s="27">
        <f>N94-N93-X93</f>
        <v>7.4557296931743622E-2</v>
      </c>
      <c r="R95" s="29">
        <f>R94-R93</f>
        <v>0</v>
      </c>
      <c r="X95" s="29">
        <f>X94-X93</f>
        <v>0</v>
      </c>
    </row>
    <row r="96" spans="2:28" hidden="1"/>
    <row r="97" hidden="1"/>
    <row r="98" hidden="1"/>
    <row r="99" hidden="1"/>
    <row r="100" hidden="1"/>
  </sheetData>
  <mergeCells count="1">
    <mergeCell ref="B2:B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98"/>
  <sheetViews>
    <sheetView zoomScale="70" zoomScaleNormal="70" workbookViewId="0">
      <selection activeCell="O103" sqref="O103"/>
    </sheetView>
  </sheetViews>
  <sheetFormatPr defaultColWidth="9.109375" defaultRowHeight="14.4"/>
  <cols>
    <col min="1" max="1" width="9.109375" style="1"/>
    <col min="2" max="2" width="60.44140625" style="28" customWidth="1"/>
    <col min="3" max="5" width="15.109375" style="1" customWidth="1"/>
    <col min="6" max="8" width="20" style="1" customWidth="1"/>
    <col min="9" max="11" width="0" style="3" hidden="1" customWidth="1"/>
    <col min="12" max="16384" width="9.109375" style="3"/>
  </cols>
  <sheetData>
    <row r="1" spans="2:10" ht="15.6">
      <c r="B1" s="2" t="s">
        <v>104</v>
      </c>
    </row>
    <row r="2" spans="2:10" ht="15" customHeight="1">
      <c r="B2" s="40" t="s">
        <v>3</v>
      </c>
      <c r="C2" s="5" t="s">
        <v>105</v>
      </c>
      <c r="D2" s="6"/>
      <c r="E2" s="6"/>
      <c r="F2" s="5" t="s">
        <v>6</v>
      </c>
      <c r="G2" s="6"/>
      <c r="H2" s="32"/>
    </row>
    <row r="3" spans="2:10" ht="53.25" customHeight="1">
      <c r="B3" s="40"/>
      <c r="C3" s="7" t="s">
        <v>7</v>
      </c>
      <c r="D3" s="7" t="s">
        <v>8</v>
      </c>
      <c r="E3" s="7" t="s">
        <v>9</v>
      </c>
      <c r="F3" s="8" t="s">
        <v>7</v>
      </c>
      <c r="G3" s="8" t="s">
        <v>8</v>
      </c>
      <c r="H3" s="8" t="s">
        <v>9</v>
      </c>
    </row>
    <row r="4" spans="2:10">
      <c r="B4" s="40"/>
      <c r="C4" s="13"/>
      <c r="D4" s="13"/>
      <c r="E4" s="13" t="s">
        <v>10</v>
      </c>
      <c r="F4" s="13"/>
      <c r="G4" s="13"/>
      <c r="H4" s="13" t="s">
        <v>10</v>
      </c>
    </row>
    <row r="5" spans="2:10" ht="15.6" hidden="1">
      <c r="B5" s="14" t="s">
        <v>11</v>
      </c>
      <c r="C5" s="15"/>
      <c r="D5" s="15"/>
      <c r="E5" s="15"/>
      <c r="F5" s="15"/>
      <c r="G5" s="15"/>
      <c r="H5" s="15"/>
    </row>
    <row r="6" spans="2:10" ht="15.6" hidden="1">
      <c r="B6" s="16" t="s">
        <v>12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31">
        <f>E6-'[1]связь с ИТОГ ДЕНЬГИ 2024'!T6</f>
        <v>0</v>
      </c>
      <c r="J6" s="18">
        <f>H6-'[1]связь с ИТОГ ДЕНЬГИ 2024'!U6</f>
        <v>0</v>
      </c>
    </row>
    <row r="7" spans="2:10" ht="15.6" hidden="1">
      <c r="B7" s="16" t="s">
        <v>13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31">
        <f>E7-'[1]связь с ИТОГ ДЕНЬГИ 2024'!T7</f>
        <v>0</v>
      </c>
      <c r="J7" s="18">
        <f>H7-'[1]связь с ИТОГ ДЕНЬГИ 2024'!U7</f>
        <v>0</v>
      </c>
    </row>
    <row r="8" spans="2:10" ht="15.6" hidden="1">
      <c r="B8" s="16" t="s">
        <v>14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31">
        <f>E8-'[1]связь с ИТОГ ДЕНЬГИ 2024'!T8</f>
        <v>0</v>
      </c>
      <c r="J8" s="18">
        <f>H8-'[1]связь с ИТОГ ДЕНЬГИ 2024'!U8</f>
        <v>0</v>
      </c>
    </row>
    <row r="9" spans="2:10" ht="15.6" hidden="1">
      <c r="B9" s="16" t="s">
        <v>15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31">
        <f>E9-'[1]связь с ИТОГ ДЕНЬГИ 2024'!T9</f>
        <v>0</v>
      </c>
      <c r="J9" s="18">
        <f>H9-'[1]связь с ИТОГ ДЕНЬГИ 2024'!U9</f>
        <v>0</v>
      </c>
    </row>
    <row r="10" spans="2:10" ht="15.6" hidden="1">
      <c r="B10" s="16" t="s">
        <v>16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31">
        <f>E10-'[1]связь с ИТОГ ДЕНЬГИ 2024'!T10</f>
        <v>0</v>
      </c>
      <c r="J10" s="18">
        <f>H10-'[1]связь с ИТОГ ДЕНЬГИ 2024'!U10</f>
        <v>0</v>
      </c>
    </row>
    <row r="11" spans="2:10" ht="15.6" hidden="1">
      <c r="B11" s="16" t="s">
        <v>17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31">
        <f>E11-'[1]связь с ИТОГ ДЕНЬГИ 2024'!T11</f>
        <v>0</v>
      </c>
      <c r="J11" s="18">
        <f>H11-'[1]связь с ИТОГ ДЕНЬГИ 2024'!U11</f>
        <v>0</v>
      </c>
    </row>
    <row r="12" spans="2:10" ht="15.6" hidden="1">
      <c r="B12" s="16" t="s">
        <v>18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31">
        <f>E12-'[1]связь с ИТОГ ДЕНЬГИ 2024'!T12</f>
        <v>0</v>
      </c>
      <c r="J12" s="18">
        <f>H12-'[1]связь с ИТОГ ДЕНЬГИ 2024'!U12</f>
        <v>0</v>
      </c>
    </row>
    <row r="13" spans="2:10" ht="15.6" hidden="1">
      <c r="B13" s="16" t="s">
        <v>19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31">
        <f>E13-'[1]связь с ИТОГ ДЕНЬГИ 2024'!T13</f>
        <v>0</v>
      </c>
      <c r="J13" s="18">
        <f>H13-'[1]связь с ИТОГ ДЕНЬГИ 2024'!U13</f>
        <v>0</v>
      </c>
    </row>
    <row r="14" spans="2:10" ht="31.2" hidden="1">
      <c r="B14" s="16" t="s">
        <v>20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31">
        <f>E14-'[1]связь с ИТОГ ДЕНЬГИ 2024'!T14</f>
        <v>0</v>
      </c>
      <c r="J14" s="18">
        <f>H14-'[1]связь с ИТОГ ДЕНЬГИ 2024'!U14</f>
        <v>0</v>
      </c>
    </row>
    <row r="15" spans="2:10" ht="15.6" hidden="1">
      <c r="B15" s="16"/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31">
        <f>E15-'[1]связь с ИТОГ ДЕНЬГИ 2024'!T15</f>
        <v>0</v>
      </c>
      <c r="J15" s="18">
        <f>H15-'[1]связь с ИТОГ ДЕНЬГИ 2024'!U15</f>
        <v>0</v>
      </c>
    </row>
    <row r="16" spans="2:10" ht="15.6" hidden="1">
      <c r="B16" s="16"/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31">
        <f>E16-'[1]связь с ИТОГ ДЕНЬГИ 2024'!T16</f>
        <v>0</v>
      </c>
      <c r="J16" s="18">
        <f>H16-'[1]связь с ИТОГ ДЕНЬГИ 2024'!U16</f>
        <v>0</v>
      </c>
    </row>
    <row r="17" spans="2:10" hidden="1">
      <c r="B17" s="19" t="s">
        <v>21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J17" s="18"/>
    </row>
    <row r="18" spans="2:10" ht="15.6">
      <c r="B18" s="14" t="s">
        <v>22</v>
      </c>
      <c r="C18" s="17"/>
      <c r="D18" s="17"/>
      <c r="E18" s="17"/>
      <c r="F18" s="17"/>
      <c r="G18" s="17"/>
      <c r="H18" s="17"/>
      <c r="J18" s="18"/>
    </row>
    <row r="19" spans="2:10" ht="15.6" hidden="1">
      <c r="B19" s="16" t="s">
        <v>23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31">
        <f>E19-'[1]связь с ИТОГ ДЕНЬГИ 2024'!T19</f>
        <v>0</v>
      </c>
      <c r="J19" s="18">
        <f>H19-'[1]связь с ИТОГ ДЕНЬГИ 2024'!U19</f>
        <v>0</v>
      </c>
    </row>
    <row r="20" spans="2:10" ht="31.2" hidden="1">
      <c r="B20" s="16" t="s">
        <v>24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31">
        <f>E20-'[1]связь с ИТОГ ДЕНЬГИ 2024'!T20</f>
        <v>0</v>
      </c>
      <c r="J20" s="18">
        <f>H20-'[1]связь с ИТОГ ДЕНЬГИ 2024'!U20</f>
        <v>0</v>
      </c>
    </row>
    <row r="21" spans="2:10" ht="15.6" hidden="1">
      <c r="B21" s="20" t="s">
        <v>25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31">
        <f>E21-'[1]связь с ИТОГ ДЕНЬГИ 2024'!T21</f>
        <v>0</v>
      </c>
      <c r="J21" s="18">
        <f>H21-'[1]связь с ИТОГ ДЕНЬГИ 2024'!U21</f>
        <v>0</v>
      </c>
    </row>
    <row r="22" spans="2:10" ht="15.6" hidden="1">
      <c r="B22" s="16" t="s">
        <v>26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31">
        <f>E22-'[1]связь с ИТОГ ДЕНЬГИ 2024'!T22</f>
        <v>0</v>
      </c>
      <c r="J22" s="18">
        <f>H22-'[1]связь с ИТОГ ДЕНЬГИ 2024'!U22</f>
        <v>0</v>
      </c>
    </row>
    <row r="23" spans="2:10" ht="15.6" hidden="1">
      <c r="B23" s="16" t="s">
        <v>27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31">
        <f>E23-'[1]связь с ИТОГ ДЕНЬГИ 2024'!T23</f>
        <v>0</v>
      </c>
      <c r="J23" s="18">
        <f>H23-'[1]связь с ИТОГ ДЕНЬГИ 2024'!U23</f>
        <v>0</v>
      </c>
    </row>
    <row r="24" spans="2:10" ht="15.6" hidden="1">
      <c r="B24" s="16" t="s">
        <v>28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31">
        <f>E24-'[1]связь с ИТОГ ДЕНЬГИ 2024'!T24</f>
        <v>0</v>
      </c>
      <c r="J24" s="18">
        <f>H24-'[1]связь с ИТОГ ДЕНЬГИ 2024'!U24</f>
        <v>0</v>
      </c>
    </row>
    <row r="25" spans="2:10" ht="15.6" hidden="1">
      <c r="B25" s="16" t="s">
        <v>29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31">
        <f>E25-'[1]связь с ИТОГ ДЕНЬГИ 2024'!T25</f>
        <v>0</v>
      </c>
      <c r="J25" s="18">
        <f>H25-'[1]связь с ИТОГ ДЕНЬГИ 2024'!U25</f>
        <v>0</v>
      </c>
    </row>
    <row r="26" spans="2:10" ht="15.6" hidden="1">
      <c r="B26" s="16" t="s">
        <v>30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31">
        <f>E26-'[1]связь с ИТОГ ДЕНЬГИ 2024'!T26</f>
        <v>0</v>
      </c>
      <c r="J26" s="18">
        <f>H26-'[1]связь с ИТОГ ДЕНЬГИ 2024'!U26</f>
        <v>0</v>
      </c>
    </row>
    <row r="27" spans="2:10" ht="15.6" hidden="1">
      <c r="B27" s="16" t="s">
        <v>31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31">
        <f>E27-'[1]связь с ИТОГ ДЕНЬГИ 2024'!T27</f>
        <v>0</v>
      </c>
      <c r="J27" s="18">
        <f>H27-'[1]связь с ИТОГ ДЕНЬГИ 2024'!U27</f>
        <v>0</v>
      </c>
    </row>
    <row r="28" spans="2:10" ht="31.2" hidden="1">
      <c r="B28" s="16" t="s">
        <v>32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31">
        <f>E28-'[1]связь с ИТОГ ДЕНЬГИ 2024'!T28</f>
        <v>0</v>
      </c>
      <c r="J28" s="18">
        <f>H28-'[1]связь с ИТОГ ДЕНЬГИ 2024'!U28</f>
        <v>0</v>
      </c>
    </row>
    <row r="29" spans="2:10" ht="15.6">
      <c r="B29" s="16" t="s">
        <v>33</v>
      </c>
      <c r="C29" s="17">
        <v>48472.210107827988</v>
      </c>
      <c r="D29" s="17">
        <v>59327.789892172004</v>
      </c>
      <c r="E29" s="17">
        <v>107800</v>
      </c>
      <c r="F29" s="17">
        <v>158089584.32766581</v>
      </c>
      <c r="G29" s="17">
        <v>193494491.42649871</v>
      </c>
      <c r="H29" s="17">
        <v>351584075.75416452</v>
      </c>
      <c r="I29" s="31">
        <f>E29-'[1]связь с ИТОГ ДЕНЬГИ 2024'!T29</f>
        <v>0</v>
      </c>
      <c r="J29" s="18">
        <f>H29-'[1]связь с ИТОГ ДЕНЬГИ 2024'!U29</f>
        <v>0</v>
      </c>
    </row>
    <row r="30" spans="2:10" ht="15.6" hidden="1">
      <c r="B30" s="16" t="s">
        <v>34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31">
        <f>E30-'[1]связь с ИТОГ ДЕНЬГИ 2024'!T30</f>
        <v>0</v>
      </c>
      <c r="J30" s="18">
        <f>H30-'[1]связь с ИТОГ ДЕНЬГИ 2024'!U30</f>
        <v>0</v>
      </c>
    </row>
    <row r="31" spans="2:10" ht="15.6" hidden="1">
      <c r="B31" s="16" t="s">
        <v>35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31">
        <f>E31-'[1]связь с ИТОГ ДЕНЬГИ 2024'!T31</f>
        <v>0</v>
      </c>
      <c r="J31" s="18">
        <f>H31-'[1]связь с ИТОГ ДЕНЬГИ 2024'!U31</f>
        <v>0</v>
      </c>
    </row>
    <row r="32" spans="2:10" ht="15.6" hidden="1">
      <c r="B32" s="16" t="s">
        <v>36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31">
        <f>E32-'[1]связь с ИТОГ ДЕНЬГИ 2024'!T32</f>
        <v>0</v>
      </c>
      <c r="J32" s="18">
        <f>H32-'[1]связь с ИТОГ ДЕНЬГИ 2024'!U32</f>
        <v>0</v>
      </c>
    </row>
    <row r="33" spans="2:10" hidden="1">
      <c r="B33" s="21"/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31">
        <f>E33-'[1]связь с ИТОГ ДЕНЬГИ 2024'!T33</f>
        <v>0</v>
      </c>
      <c r="J33" s="18">
        <f>H33-'[1]связь с ИТОГ ДЕНЬГИ 2024'!U33</f>
        <v>0</v>
      </c>
    </row>
    <row r="34" spans="2:10" hidden="1">
      <c r="B34" s="21"/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31">
        <f>E34-'[1]связь с ИТОГ ДЕНЬГИ 2024'!T34</f>
        <v>0</v>
      </c>
      <c r="J34" s="18">
        <f>H34-'[1]связь с ИТОГ ДЕНЬГИ 2024'!U34</f>
        <v>0</v>
      </c>
    </row>
    <row r="35" spans="2:10" hidden="1">
      <c r="B35" s="21"/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31">
        <f>E35-'[1]связь с ИТОГ ДЕНЬГИ 2024'!T35</f>
        <v>0</v>
      </c>
      <c r="J35" s="18">
        <f>H35-'[1]связь с ИТОГ ДЕНЬГИ 2024'!U35</f>
        <v>0</v>
      </c>
    </row>
    <row r="36" spans="2:10">
      <c r="B36" s="19" t="s">
        <v>37</v>
      </c>
      <c r="C36" s="17">
        <v>48472.210107827988</v>
      </c>
      <c r="D36" s="17">
        <v>59327.789892172004</v>
      </c>
      <c r="E36" s="17">
        <v>107800</v>
      </c>
      <c r="F36" s="17">
        <v>158089584.32766581</v>
      </c>
      <c r="G36" s="17">
        <v>193494491.42649871</v>
      </c>
      <c r="H36" s="17">
        <v>351584075.75416452</v>
      </c>
      <c r="J36" s="18"/>
    </row>
    <row r="37" spans="2:10" ht="15.6">
      <c r="B37" s="14" t="s">
        <v>38</v>
      </c>
      <c r="C37" s="17"/>
      <c r="D37" s="17"/>
      <c r="E37" s="17"/>
      <c r="F37" s="17"/>
      <c r="G37" s="17"/>
      <c r="H37" s="17"/>
      <c r="J37" s="18"/>
    </row>
    <row r="38" spans="2:10" ht="15.6">
      <c r="B38" s="14" t="s">
        <v>39</v>
      </c>
      <c r="C38" s="17">
        <v>1123.5982729397765</v>
      </c>
      <c r="D38" s="17">
        <v>3366.4017270602235</v>
      </c>
      <c r="E38" s="17">
        <v>4490</v>
      </c>
      <c r="F38" s="17">
        <v>5089699.2300000004</v>
      </c>
      <c r="G38" s="17">
        <v>15249197.77</v>
      </c>
      <c r="H38" s="17">
        <v>20338897</v>
      </c>
      <c r="I38" s="31">
        <f>E38-'[1]связь с ИТОГ ДЕНЬГИ 2024'!T38</f>
        <v>0</v>
      </c>
      <c r="J38" s="18">
        <f>H38-'[1]связь с ИТОГ ДЕНЬГИ 2024'!U38</f>
        <v>0</v>
      </c>
    </row>
    <row r="39" spans="2:10" ht="15.6">
      <c r="B39" s="14" t="s">
        <v>40</v>
      </c>
      <c r="C39" s="17">
        <v>455.452865064695</v>
      </c>
      <c r="D39" s="17">
        <v>5144.5471349353047</v>
      </c>
      <c r="E39" s="17">
        <v>5600</v>
      </c>
      <c r="F39" s="17">
        <v>1320867.24</v>
      </c>
      <c r="G39" s="17">
        <v>14919795.869999999</v>
      </c>
      <c r="H39" s="17">
        <v>16240663.109999999</v>
      </c>
      <c r="I39" s="31">
        <f>E39-'[1]связь с ИТОГ ДЕНЬГИ 2024'!T39</f>
        <v>0</v>
      </c>
      <c r="J39" s="18">
        <f>H39-'[1]связь с ИТОГ ДЕНЬГИ 2024'!U39</f>
        <v>0</v>
      </c>
    </row>
    <row r="40" spans="2:10" ht="15.6">
      <c r="B40" s="14" t="s">
        <v>41</v>
      </c>
      <c r="C40" s="17">
        <v>1758.4760901368493</v>
      </c>
      <c r="D40" s="17">
        <v>1243.5239098631507</v>
      </c>
      <c r="E40" s="17">
        <v>3002</v>
      </c>
      <c r="F40" s="17">
        <v>9679519.0500000007</v>
      </c>
      <c r="G40" s="17">
        <v>6844968.46</v>
      </c>
      <c r="H40" s="17">
        <v>16524487.510000002</v>
      </c>
      <c r="I40" s="31">
        <f>E40-'[1]связь с ИТОГ ДЕНЬГИ 2024'!T40</f>
        <v>0</v>
      </c>
      <c r="J40" s="18">
        <f>H40-'[1]связь с ИТОГ ДЕНЬГИ 2024'!U40</f>
        <v>0</v>
      </c>
    </row>
    <row r="41" spans="2:10" ht="15.6">
      <c r="B41" s="14" t="s">
        <v>42</v>
      </c>
      <c r="C41" s="17">
        <v>1978.9515852184543</v>
      </c>
      <c r="D41" s="17">
        <v>1521.0484147815455</v>
      </c>
      <c r="E41" s="17">
        <v>3500</v>
      </c>
      <c r="F41" s="17">
        <v>9150105.1999999993</v>
      </c>
      <c r="G41" s="17">
        <v>7032892.1200000001</v>
      </c>
      <c r="H41" s="17">
        <v>16182997.32</v>
      </c>
      <c r="I41" s="31">
        <f>E41-'[1]связь с ИТОГ ДЕНЬГИ 2024'!T41</f>
        <v>0</v>
      </c>
      <c r="J41" s="18">
        <f>H41-'[1]связь с ИТОГ ДЕНЬГИ 2024'!U41</f>
        <v>0</v>
      </c>
    </row>
    <row r="42" spans="2:10" ht="15.6">
      <c r="B42" s="14" t="s">
        <v>43</v>
      </c>
      <c r="C42" s="17">
        <v>180.16495611170618</v>
      </c>
      <c r="D42" s="17">
        <v>4132.8350438882944</v>
      </c>
      <c r="E42" s="17">
        <v>4313.0000000000009</v>
      </c>
      <c r="F42" s="17">
        <v>580158.97</v>
      </c>
      <c r="G42" s="17">
        <v>13308366.810000001</v>
      </c>
      <c r="H42" s="17">
        <v>13888525.780000001</v>
      </c>
      <c r="I42" s="31">
        <f>E42-'[1]связь с ИТОГ ДЕНЬГИ 2024'!T42</f>
        <v>0</v>
      </c>
      <c r="J42" s="18">
        <f>H42-'[1]связь с ИТОГ ДЕНЬГИ 2024'!U42</f>
        <v>0</v>
      </c>
    </row>
    <row r="43" spans="2:10" ht="15.6">
      <c r="B43" s="14" t="s">
        <v>44</v>
      </c>
      <c r="C43" s="17">
        <v>337.57077536370753</v>
      </c>
      <c r="D43" s="17">
        <v>3273.4292246362925</v>
      </c>
      <c r="E43" s="17">
        <v>3611</v>
      </c>
      <c r="F43" s="17">
        <v>1409260.99</v>
      </c>
      <c r="G43" s="17">
        <v>13665626.43</v>
      </c>
      <c r="H43" s="17">
        <v>15074887.42</v>
      </c>
      <c r="I43" s="31">
        <f>E43-'[1]связь с ИТОГ ДЕНЬГИ 2024'!T43</f>
        <v>0</v>
      </c>
      <c r="J43" s="18">
        <f>H43-'[1]связь с ИТОГ ДЕНЬГИ 2024'!U43</f>
        <v>0</v>
      </c>
    </row>
    <row r="44" spans="2:10" ht="15.6">
      <c r="B44" s="14" t="s">
        <v>45</v>
      </c>
      <c r="C44" s="17">
        <v>231.93425392703503</v>
      </c>
      <c r="D44" s="17">
        <v>940.065746072965</v>
      </c>
      <c r="E44" s="17">
        <v>1172</v>
      </c>
      <c r="F44" s="17">
        <v>1268762.8600000001</v>
      </c>
      <c r="G44" s="17">
        <v>5142493.9800000004</v>
      </c>
      <c r="H44" s="17">
        <v>6411256.8400000008</v>
      </c>
      <c r="I44" s="31">
        <f>E44-'[1]связь с ИТОГ ДЕНЬГИ 2024'!T44</f>
        <v>0</v>
      </c>
      <c r="J44" s="18">
        <f>H44-'[1]связь с ИТОГ ДЕНЬГИ 2024'!U44</f>
        <v>0</v>
      </c>
    </row>
    <row r="45" spans="2:10" ht="15.6">
      <c r="B45" s="14" t="s">
        <v>46</v>
      </c>
      <c r="C45" s="17">
        <v>140.18437600160161</v>
      </c>
      <c r="D45" s="17">
        <v>2278.8156239983982</v>
      </c>
      <c r="E45" s="17">
        <v>2419</v>
      </c>
      <c r="F45" s="17">
        <v>741258.65</v>
      </c>
      <c r="G45" s="17">
        <v>12049786.439999999</v>
      </c>
      <c r="H45" s="17">
        <v>12791045.09</v>
      </c>
      <c r="I45" s="31">
        <f>E45-'[1]связь с ИТОГ ДЕНЬГИ 2024'!T45</f>
        <v>0</v>
      </c>
      <c r="J45" s="18">
        <f>H45-'[1]связь с ИТОГ ДЕНЬГИ 2024'!U45</f>
        <v>0</v>
      </c>
    </row>
    <row r="46" spans="2:10" ht="15.6">
      <c r="B46" s="14" t="s">
        <v>47</v>
      </c>
      <c r="C46" s="17">
        <v>839.07470515962609</v>
      </c>
      <c r="D46" s="17">
        <v>492.92529484037402</v>
      </c>
      <c r="E46" s="17">
        <v>1332</v>
      </c>
      <c r="F46" s="17">
        <v>3404887.81</v>
      </c>
      <c r="G46" s="17">
        <v>2000245.41</v>
      </c>
      <c r="H46" s="17">
        <v>5405133.2199999997</v>
      </c>
      <c r="I46" s="31">
        <f>E46-'[1]связь с ИТОГ ДЕНЬГИ 2024'!T46</f>
        <v>0</v>
      </c>
      <c r="J46" s="18">
        <f>H46-'[1]связь с ИТОГ ДЕНЬГИ 2024'!U46</f>
        <v>0</v>
      </c>
    </row>
    <row r="47" spans="2:10" ht="15.6">
      <c r="B47" s="14" t="s">
        <v>48</v>
      </c>
      <c r="C47" s="17">
        <v>49.215614739146304</v>
      </c>
      <c r="D47" s="17">
        <v>1850.7843852608539</v>
      </c>
      <c r="E47" s="17">
        <v>1900.0000000000002</v>
      </c>
      <c r="F47" s="17">
        <v>207385.32</v>
      </c>
      <c r="G47" s="17">
        <v>7798856.4000000004</v>
      </c>
      <c r="H47" s="17">
        <v>8006241.7200000007</v>
      </c>
      <c r="I47" s="31">
        <f>E47-'[1]связь с ИТОГ ДЕНЬГИ 2024'!T47</f>
        <v>0</v>
      </c>
      <c r="J47" s="18">
        <f>H47-'[1]связь с ИТОГ ДЕНЬГИ 2024'!U47</f>
        <v>0</v>
      </c>
    </row>
    <row r="48" spans="2:10" ht="15.6">
      <c r="B48" s="14" t="s">
        <v>49</v>
      </c>
      <c r="C48" s="17">
        <v>2667.1604747764854</v>
      </c>
      <c r="D48" s="17">
        <v>2198.839525223515</v>
      </c>
      <c r="E48" s="17">
        <v>4866</v>
      </c>
      <c r="F48" s="17">
        <v>10340860.5</v>
      </c>
      <c r="G48" s="17">
        <v>8525131.1300000008</v>
      </c>
      <c r="H48" s="17">
        <v>18865991.630000003</v>
      </c>
      <c r="I48" s="31">
        <f>E48-'[1]связь с ИТОГ ДЕНЬГИ 2024'!T48</f>
        <v>0</v>
      </c>
      <c r="J48" s="18">
        <f>H48-'[1]связь с ИТОГ ДЕНЬГИ 2024'!U48</f>
        <v>0</v>
      </c>
    </row>
    <row r="49" spans="2:10" ht="15.6">
      <c r="B49" s="14" t="s">
        <v>50</v>
      </c>
      <c r="C49" s="17">
        <v>2669.6910451417402</v>
      </c>
      <c r="D49" s="17">
        <v>11870.308954858259</v>
      </c>
      <c r="E49" s="17">
        <v>14540</v>
      </c>
      <c r="F49" s="17">
        <v>12880109.638832904</v>
      </c>
      <c r="G49" s="17">
        <v>57269128.974164523</v>
      </c>
      <c r="H49" s="17">
        <v>70149238.612997428</v>
      </c>
      <c r="I49" s="31">
        <f>E49-'[1]связь с ИТОГ ДЕНЬГИ 2024'!T49</f>
        <v>0</v>
      </c>
      <c r="J49" s="18">
        <f>H49-'[1]связь с ИТОГ ДЕНЬГИ 2024'!U49</f>
        <v>0</v>
      </c>
    </row>
    <row r="50" spans="2:10" ht="15.6">
      <c r="B50" s="14" t="s">
        <v>51</v>
      </c>
      <c r="C50" s="17">
        <v>1336.153630759381</v>
      </c>
      <c r="D50" s="17">
        <v>2665.846369240619</v>
      </c>
      <c r="E50" s="17">
        <v>4002</v>
      </c>
      <c r="F50" s="17">
        <v>3590503.5788329043</v>
      </c>
      <c r="G50" s="17">
        <v>7163645.488832904</v>
      </c>
      <c r="H50" s="17">
        <v>10754149.067665808</v>
      </c>
      <c r="I50" s="31">
        <f>E50-'[1]связь с ИТОГ ДЕНЬГИ 2024'!T50</f>
        <v>0</v>
      </c>
      <c r="J50" s="18">
        <f>H50-'[1]связь с ИТОГ ДЕНЬГИ 2024'!U50</f>
        <v>0</v>
      </c>
    </row>
    <row r="51" spans="2:10" ht="15.6">
      <c r="B51" s="14" t="s">
        <v>52</v>
      </c>
      <c r="C51" s="17">
        <v>1842.5753849371363</v>
      </c>
      <c r="D51" s="17">
        <v>15902.424615062864</v>
      </c>
      <c r="E51" s="17">
        <v>17745</v>
      </c>
      <c r="F51" s="17">
        <v>6465858.7788329041</v>
      </c>
      <c r="G51" s="17">
        <v>55803867.04533162</v>
      </c>
      <c r="H51" s="17">
        <v>62269725.824164525</v>
      </c>
      <c r="I51" s="31">
        <f>E51-'[1]связь с ИТОГ ДЕНЬГИ 2024'!T51</f>
        <v>0</v>
      </c>
      <c r="J51" s="18">
        <f>H51-'[1]связь с ИТОГ ДЕНЬГИ 2024'!U51</f>
        <v>0</v>
      </c>
    </row>
    <row r="52" spans="2:10" ht="15.6">
      <c r="B52" s="14" t="s">
        <v>53</v>
      </c>
      <c r="C52" s="17">
        <v>1542.1878806368125</v>
      </c>
      <c r="D52" s="17">
        <v>2715.8121193631873</v>
      </c>
      <c r="E52" s="17">
        <v>4258</v>
      </c>
      <c r="F52" s="17">
        <v>6462844.5999999996</v>
      </c>
      <c r="G52" s="17">
        <v>11381150.060000001</v>
      </c>
      <c r="H52" s="17">
        <v>17843994.66</v>
      </c>
      <c r="I52" s="31">
        <f>E52-'[1]связь с ИТОГ ДЕНЬГИ 2024'!T52</f>
        <v>0</v>
      </c>
      <c r="J52" s="18">
        <f>H52-'[1]связь с ИТОГ ДЕНЬГИ 2024'!U52</f>
        <v>0</v>
      </c>
    </row>
    <row r="53" spans="2:10" ht="15.6">
      <c r="B53" s="14" t="s">
        <v>54</v>
      </c>
      <c r="C53" s="17">
        <v>228.26552659104698</v>
      </c>
      <c r="D53" s="17">
        <v>2303.7344734089529</v>
      </c>
      <c r="E53" s="17">
        <v>2532</v>
      </c>
      <c r="F53" s="17">
        <v>1027003.59</v>
      </c>
      <c r="G53" s="17">
        <v>10364874.67</v>
      </c>
      <c r="H53" s="17">
        <v>11391878.26</v>
      </c>
      <c r="I53" s="31">
        <f>E53-'[1]связь с ИТОГ ДЕНЬГИ 2024'!T53</f>
        <v>0</v>
      </c>
      <c r="J53" s="18">
        <f>H53-'[1]связь с ИТОГ ДЕНЬГИ 2024'!U53</f>
        <v>0</v>
      </c>
    </row>
    <row r="54" spans="2:10" ht="15.6">
      <c r="B54" s="14" t="s">
        <v>55</v>
      </c>
      <c r="C54" s="17">
        <v>1532.9595182207242</v>
      </c>
      <c r="D54" s="17">
        <v>667.04048177927598</v>
      </c>
      <c r="E54" s="17">
        <v>2200</v>
      </c>
      <c r="F54" s="17">
        <v>5639166.3799999999</v>
      </c>
      <c r="G54" s="17">
        <v>2453784.4700000002</v>
      </c>
      <c r="H54" s="17">
        <v>8092950.8499999996</v>
      </c>
      <c r="I54" s="31">
        <f>E54-'[1]связь с ИТОГ ДЕНЬГИ 2024'!T54</f>
        <v>0</v>
      </c>
      <c r="J54" s="18">
        <f>H54-'[1]связь с ИТОГ ДЕНЬГИ 2024'!U54</f>
        <v>0</v>
      </c>
    </row>
    <row r="55" spans="2:10" ht="15.6" hidden="1">
      <c r="B55" s="14" t="s">
        <v>56</v>
      </c>
      <c r="C55" s="17">
        <v>0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31">
        <f>E55-'[1]связь с ИТОГ ДЕНЬГИ 2024'!T55</f>
        <v>0</v>
      </c>
      <c r="J55" s="18">
        <f>H55-'[1]связь с ИТОГ ДЕНЬГИ 2024'!U55</f>
        <v>0</v>
      </c>
    </row>
    <row r="56" spans="2:10" ht="15.6">
      <c r="B56" s="14" t="s">
        <v>57</v>
      </c>
      <c r="C56" s="17">
        <v>340.09131135686584</v>
      </c>
      <c r="D56" s="17">
        <v>3119.9086886431342</v>
      </c>
      <c r="E56" s="17">
        <v>3460</v>
      </c>
      <c r="F56" s="17">
        <v>1401975.08</v>
      </c>
      <c r="G56" s="17">
        <v>12861352.487665808</v>
      </c>
      <c r="H56" s="17">
        <v>14263327.567665808</v>
      </c>
      <c r="I56" s="31">
        <f>E56-'[1]связь с ИТОГ ДЕНЬГИ 2024'!T56</f>
        <v>0</v>
      </c>
      <c r="J56" s="18">
        <f>H56-'[1]связь с ИТОГ ДЕНЬГИ 2024'!U56</f>
        <v>0</v>
      </c>
    </row>
    <row r="57" spans="2:10" ht="15.6">
      <c r="B57" s="14" t="s">
        <v>58</v>
      </c>
      <c r="C57" s="17">
        <v>2274.1876637616438</v>
      </c>
      <c r="D57" s="17">
        <v>1625.8123362383562</v>
      </c>
      <c r="E57" s="17">
        <v>3900</v>
      </c>
      <c r="F57" s="17">
        <v>9257802.7300000004</v>
      </c>
      <c r="G57" s="17">
        <v>6618385.1600000001</v>
      </c>
      <c r="H57" s="17">
        <v>15876187.890000001</v>
      </c>
      <c r="I57" s="31">
        <f>E57-'[1]связь с ИТОГ ДЕНЬГИ 2024'!T57</f>
        <v>0</v>
      </c>
      <c r="J57" s="18">
        <f>H57-'[1]связь с ИТОГ ДЕНЬГИ 2024'!U57</f>
        <v>0</v>
      </c>
    </row>
    <row r="58" spans="2:10" ht="15.6">
      <c r="B58" s="14" t="s">
        <v>59</v>
      </c>
      <c r="C58" s="17">
        <v>856.00612060678338</v>
      </c>
      <c r="D58" s="17">
        <v>743.9938793932165</v>
      </c>
      <c r="E58" s="17">
        <v>1600</v>
      </c>
      <c r="F58" s="17">
        <v>3475963.36</v>
      </c>
      <c r="G58" s="17">
        <v>3021117.96</v>
      </c>
      <c r="H58" s="17">
        <v>6497081.3200000003</v>
      </c>
      <c r="I58" s="31">
        <f>E58-'[1]связь с ИТОГ ДЕНЬГИ 2024'!T58</f>
        <v>0</v>
      </c>
      <c r="J58" s="18">
        <f>H58-'[1]связь с ИТОГ ДЕНЬГИ 2024'!U58</f>
        <v>0</v>
      </c>
    </row>
    <row r="59" spans="2:10" ht="15.6">
      <c r="B59" s="14" t="s">
        <v>60</v>
      </c>
      <c r="C59" s="17">
        <v>1726.2238378701531</v>
      </c>
      <c r="D59" s="17">
        <v>412.77616212984668</v>
      </c>
      <c r="E59" s="17">
        <v>2139</v>
      </c>
      <c r="F59" s="17">
        <v>7523020.0499999998</v>
      </c>
      <c r="G59" s="17">
        <v>1798911.17</v>
      </c>
      <c r="H59" s="17">
        <v>9321931.2199999988</v>
      </c>
      <c r="I59" s="31">
        <f>E59-'[1]связь с ИТОГ ДЕНЬГИ 2024'!T59</f>
        <v>0</v>
      </c>
      <c r="J59" s="18">
        <f>H59-'[1]связь с ИТОГ ДЕНЬГИ 2024'!U59</f>
        <v>0</v>
      </c>
    </row>
    <row r="60" spans="2:10" ht="15.6">
      <c r="B60" s="14" t="s">
        <v>61</v>
      </c>
      <c r="C60" s="17">
        <v>530.21495905260838</v>
      </c>
      <c r="D60" s="17">
        <v>969.78504094739151</v>
      </c>
      <c r="E60" s="17">
        <v>1500</v>
      </c>
      <c r="F60" s="17">
        <v>3474964.47</v>
      </c>
      <c r="G60" s="17">
        <v>6355853.4199999999</v>
      </c>
      <c r="H60" s="17">
        <v>9830817.8900000006</v>
      </c>
      <c r="I60" s="31">
        <f>E60-'[1]связь с ИТОГ ДЕНЬГИ 2024'!T60</f>
        <v>0</v>
      </c>
      <c r="J60" s="18">
        <f>H60-'[1]связь с ИТОГ ДЕНЬГИ 2024'!U60</f>
        <v>0</v>
      </c>
    </row>
    <row r="61" spans="2:10" ht="15.6">
      <c r="B61" s="14" t="s">
        <v>62</v>
      </c>
      <c r="C61" s="17">
        <v>1285.553234246144</v>
      </c>
      <c r="D61" s="17">
        <v>1214.4467657538562</v>
      </c>
      <c r="E61" s="17">
        <v>2500</v>
      </c>
      <c r="F61" s="17">
        <v>4969252.26</v>
      </c>
      <c r="G61" s="17">
        <v>4694393.18</v>
      </c>
      <c r="H61" s="17">
        <v>9663645.4399999995</v>
      </c>
      <c r="I61" s="31">
        <f>E61-'[1]связь с ИТОГ ДЕНЬГИ 2024'!T61</f>
        <v>0</v>
      </c>
      <c r="J61" s="18">
        <f>H61-'[1]связь с ИТОГ ДЕНЬГИ 2024'!U61</f>
        <v>0</v>
      </c>
    </row>
    <row r="62" spans="2:10">
      <c r="B62" s="19" t="s">
        <v>63</v>
      </c>
      <c r="C62" s="17">
        <v>25925.894082620121</v>
      </c>
      <c r="D62" s="17">
        <v>70655.105917379886</v>
      </c>
      <c r="E62" s="17">
        <v>96581</v>
      </c>
      <c r="F62" s="17">
        <v>109361230.33649871</v>
      </c>
      <c r="G62" s="17">
        <v>286323824.90599489</v>
      </c>
      <c r="H62" s="17">
        <v>395685055.24249357</v>
      </c>
      <c r="J62" s="18"/>
    </row>
    <row r="63" spans="2:10" ht="15.6" hidden="1">
      <c r="B63" s="14" t="s">
        <v>64</v>
      </c>
      <c r="C63" s="17"/>
      <c r="D63" s="17"/>
      <c r="E63" s="17"/>
      <c r="F63" s="17"/>
      <c r="G63" s="17"/>
      <c r="H63" s="17"/>
      <c r="J63" s="18"/>
    </row>
    <row r="64" spans="2:10" ht="15.6" hidden="1">
      <c r="B64" s="22" t="s">
        <v>65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31">
        <f>E64-'[1]связь с ИТОГ ДЕНЬГИ 2024'!T64</f>
        <v>0</v>
      </c>
      <c r="J64" s="18">
        <f>H64-'[1]связь с ИТОГ ДЕНЬГИ 2024'!U64</f>
        <v>0</v>
      </c>
    </row>
    <row r="65" spans="2:10" ht="15.6" hidden="1">
      <c r="B65" s="23" t="s">
        <v>66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31">
        <f>E65-'[1]связь с ИТОГ ДЕНЬГИ 2024'!T65</f>
        <v>0</v>
      </c>
      <c r="J65" s="18">
        <f>H65-'[1]связь с ИТОГ ДЕНЬГИ 2024'!U65</f>
        <v>0</v>
      </c>
    </row>
    <row r="66" spans="2:10" ht="15.6" hidden="1">
      <c r="B66" s="23" t="s">
        <v>67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31">
        <f>E66-'[1]связь с ИТОГ ДЕНЬГИ 2024'!T66</f>
        <v>0</v>
      </c>
      <c r="J66" s="18">
        <f>H66-'[1]связь с ИТОГ ДЕНЬГИ 2024'!U66</f>
        <v>0</v>
      </c>
    </row>
    <row r="67" spans="2:10" ht="15.6" hidden="1">
      <c r="B67" s="23" t="s">
        <v>68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31">
        <f>E67-'[1]связь с ИТОГ ДЕНЬГИ 2024'!T67</f>
        <v>0</v>
      </c>
      <c r="J67" s="18">
        <f>H67-'[1]связь с ИТОГ ДЕНЬГИ 2024'!U67</f>
        <v>0</v>
      </c>
    </row>
    <row r="68" spans="2:10" ht="15.6" hidden="1">
      <c r="B68" s="23" t="s">
        <v>69</v>
      </c>
      <c r="C68" s="17">
        <v>0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31">
        <f>E68-'[1]связь с ИТОГ ДЕНЬГИ 2024'!T68</f>
        <v>0</v>
      </c>
      <c r="J68" s="18">
        <f>H68-'[1]связь с ИТОГ ДЕНЬГИ 2024'!U68</f>
        <v>0</v>
      </c>
    </row>
    <row r="69" spans="2:10" ht="15.6" hidden="1">
      <c r="B69" s="16" t="s">
        <v>70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31">
        <f>E69-'[1]связь с ИТОГ ДЕНЬГИ 2024'!T69</f>
        <v>0</v>
      </c>
      <c r="J69" s="18">
        <f>H69-'[1]связь с ИТОГ ДЕНЬГИ 2024'!U69</f>
        <v>0</v>
      </c>
    </row>
    <row r="70" spans="2:10" ht="15.6" hidden="1">
      <c r="B70" s="16" t="s">
        <v>71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31">
        <f>E70-'[1]связь с ИТОГ ДЕНЬГИ 2024'!T70</f>
        <v>0</v>
      </c>
      <c r="J70" s="18">
        <f>H70-'[1]связь с ИТОГ ДЕНЬГИ 2024'!U70</f>
        <v>0</v>
      </c>
    </row>
    <row r="71" spans="2:10" ht="15.6" hidden="1">
      <c r="B71" s="16" t="s">
        <v>72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31">
        <f>E71-'[1]связь с ИТОГ ДЕНЬГИ 2024'!T71</f>
        <v>0</v>
      </c>
      <c r="J71" s="18">
        <f>H71-'[1]связь с ИТОГ ДЕНЬГИ 2024'!U71</f>
        <v>0</v>
      </c>
    </row>
    <row r="72" spans="2:10" ht="15.6" hidden="1">
      <c r="B72" s="23" t="s">
        <v>73</v>
      </c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31">
        <f>E72-'[1]связь с ИТОГ ДЕНЬГИ 2024'!T72</f>
        <v>0</v>
      </c>
      <c r="J72" s="18">
        <f>H72-'[1]связь с ИТОГ ДЕНЬГИ 2024'!U72</f>
        <v>0</v>
      </c>
    </row>
    <row r="73" spans="2:10" ht="15.6" hidden="1">
      <c r="B73" s="16" t="s">
        <v>74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31">
        <f>E73-'[1]связь с ИТОГ ДЕНЬГИ 2024'!T73</f>
        <v>0</v>
      </c>
      <c r="J73" s="18">
        <f>H73-'[1]связь с ИТОГ ДЕНЬГИ 2024'!U73</f>
        <v>0</v>
      </c>
    </row>
    <row r="74" spans="2:10" ht="15.6" hidden="1">
      <c r="B74" s="16" t="s">
        <v>75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31">
        <f>E74-'[1]связь с ИТОГ ДЕНЬГИ 2024'!T74</f>
        <v>0</v>
      </c>
      <c r="J74" s="18">
        <f>H74-'[1]связь с ИТОГ ДЕНЬГИ 2024'!U74</f>
        <v>0</v>
      </c>
    </row>
    <row r="75" spans="2:10" ht="15.6" hidden="1">
      <c r="B75" s="16" t="s">
        <v>76</v>
      </c>
      <c r="C75" s="17">
        <v>0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31">
        <f>E75-'[1]связь с ИТОГ ДЕНЬГИ 2024'!T75</f>
        <v>0</v>
      </c>
      <c r="J75" s="18">
        <f>H75-'[1]связь с ИТОГ ДЕНЬГИ 2024'!U75</f>
        <v>0</v>
      </c>
    </row>
    <row r="76" spans="2:10" ht="15.6" hidden="1">
      <c r="B76" s="16" t="s">
        <v>77</v>
      </c>
      <c r="C76" s="17">
        <v>0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31">
        <f>E76-'[1]связь с ИТОГ ДЕНЬГИ 2024'!T76</f>
        <v>0</v>
      </c>
      <c r="J76" s="18">
        <f>H76-'[1]связь с ИТОГ ДЕНЬГИ 2024'!U76</f>
        <v>0</v>
      </c>
    </row>
    <row r="77" spans="2:10" ht="15.6" hidden="1">
      <c r="B77" s="16" t="s">
        <v>78</v>
      </c>
      <c r="C77" s="17">
        <v>0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31">
        <f>E77-'[1]связь с ИТОГ ДЕНЬГИ 2024'!T77</f>
        <v>0</v>
      </c>
      <c r="J77" s="18">
        <f>H77-'[1]связь с ИТОГ ДЕНЬГИ 2024'!U77</f>
        <v>0</v>
      </c>
    </row>
    <row r="78" spans="2:10" ht="15.6" hidden="1">
      <c r="B78" s="16" t="s">
        <v>79</v>
      </c>
      <c r="C78" s="17">
        <v>0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31">
        <f>E78-'[1]связь с ИТОГ ДЕНЬГИ 2024'!T78</f>
        <v>0</v>
      </c>
      <c r="J78" s="18">
        <f>H78-'[1]связь с ИТОГ ДЕНЬГИ 2024'!U78</f>
        <v>0</v>
      </c>
    </row>
    <row r="79" spans="2:10" ht="15.6" hidden="1">
      <c r="B79" s="16" t="s">
        <v>80</v>
      </c>
      <c r="C79" s="17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31">
        <f>E79-'[1]связь с ИТОГ ДЕНЬГИ 2024'!T79</f>
        <v>0</v>
      </c>
      <c r="J79" s="18">
        <f>H79-'[1]связь с ИТОГ ДЕНЬГИ 2024'!U79</f>
        <v>0</v>
      </c>
    </row>
    <row r="80" spans="2:10" ht="15.6" hidden="1">
      <c r="B80" s="24" t="s">
        <v>81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31">
        <f>E80-'[1]связь с ИТОГ ДЕНЬГИ 2024'!T80</f>
        <v>0</v>
      </c>
      <c r="J80" s="18">
        <f>H80-'[1]связь с ИТОГ ДЕНЬГИ 2024'!U80</f>
        <v>0</v>
      </c>
    </row>
    <row r="81" spans="2:10" ht="15.6" hidden="1">
      <c r="B81" s="24" t="s">
        <v>82</v>
      </c>
      <c r="C81" s="17">
        <v>0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31">
        <f>E81-'[1]связь с ИТОГ ДЕНЬГИ 2024'!T81</f>
        <v>0</v>
      </c>
      <c r="J81" s="18">
        <f>H81-'[1]связь с ИТОГ ДЕНЬГИ 2024'!U81</f>
        <v>0</v>
      </c>
    </row>
    <row r="82" spans="2:10" ht="15.6" hidden="1">
      <c r="B82" s="24" t="s">
        <v>83</v>
      </c>
      <c r="C82" s="17"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31">
        <f>E82-'[1]связь с ИТОГ ДЕНЬГИ 2024'!T82</f>
        <v>0</v>
      </c>
      <c r="J82" s="18">
        <f>H82-'[1]связь с ИТОГ ДЕНЬГИ 2024'!U82</f>
        <v>0</v>
      </c>
    </row>
    <row r="83" spans="2:10" ht="15.6" hidden="1">
      <c r="B83" s="25" t="s">
        <v>84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31">
        <f>E83-'[1]связь с ИТОГ ДЕНЬГИ 2024'!T83</f>
        <v>0</v>
      </c>
      <c r="J83" s="18">
        <f>H83-'[1]связь с ИТОГ ДЕНЬГИ 2024'!U83</f>
        <v>0</v>
      </c>
    </row>
    <row r="84" spans="2:10" ht="15.6" hidden="1">
      <c r="B84" s="25" t="s">
        <v>85</v>
      </c>
      <c r="C84" s="17">
        <v>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31">
        <f>E84-'[1]связь с ИТОГ ДЕНЬГИ 2024'!T84</f>
        <v>0</v>
      </c>
      <c r="J84" s="18">
        <f>H84-'[1]связь с ИТОГ ДЕНЬГИ 2024'!U84</f>
        <v>0</v>
      </c>
    </row>
    <row r="85" spans="2:10" ht="15.6" hidden="1">
      <c r="B85" s="25" t="s">
        <v>86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31">
        <f>E85-'[1]связь с ИТОГ ДЕНЬГИ 2024'!T85</f>
        <v>0</v>
      </c>
      <c r="J85" s="18">
        <f>H85-'[1]связь с ИТОГ ДЕНЬГИ 2024'!U85</f>
        <v>0</v>
      </c>
    </row>
    <row r="86" spans="2:10" ht="15.6" hidden="1">
      <c r="B86" s="25" t="s">
        <v>87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31">
        <f>E86-'[1]связь с ИТОГ ДЕНЬГИ 2024'!T86</f>
        <v>0</v>
      </c>
      <c r="J86" s="18">
        <f>H86-'[1]связь с ИТОГ ДЕНЬГИ 2024'!U86</f>
        <v>0</v>
      </c>
    </row>
    <row r="87" spans="2:10" ht="15.6" hidden="1">
      <c r="B87" s="25" t="s">
        <v>88</v>
      </c>
      <c r="C87" s="17">
        <v>0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31">
        <f>E87-'[1]связь с ИТОГ ДЕНЬГИ 2024'!T87</f>
        <v>0</v>
      </c>
      <c r="J87" s="18">
        <f>H87-'[1]связь с ИТОГ ДЕНЬГИ 2024'!U87</f>
        <v>0</v>
      </c>
    </row>
    <row r="88" spans="2:10" ht="15.6" hidden="1">
      <c r="B88" s="25" t="s">
        <v>89</v>
      </c>
      <c r="C88" s="17">
        <v>0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31">
        <f>E88-'[1]связь с ИТОГ ДЕНЬГИ 2024'!T88</f>
        <v>0</v>
      </c>
      <c r="J88" s="18">
        <f>H88-'[1]связь с ИТОГ ДЕНЬГИ 2024'!U88</f>
        <v>0</v>
      </c>
    </row>
    <row r="89" spans="2:10" ht="15.6" hidden="1">
      <c r="B89" s="25" t="s">
        <v>90</v>
      </c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31">
        <f>E89-'[1]связь с ИТОГ ДЕНЬГИ 2024'!T89</f>
        <v>0</v>
      </c>
      <c r="J89" s="18">
        <f>H89-'[1]связь с ИТОГ ДЕНЬГИ 2024'!U89</f>
        <v>0</v>
      </c>
    </row>
    <row r="90" spans="2:10" ht="15.6" hidden="1">
      <c r="B90" s="25" t="s">
        <v>91</v>
      </c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31">
        <f>E90-'[1]связь с ИТОГ ДЕНЬГИ 2024'!T90</f>
        <v>0</v>
      </c>
      <c r="J90" s="18">
        <f>H90-'[1]связь с ИТОГ ДЕНЬГИ 2024'!U90</f>
        <v>0</v>
      </c>
    </row>
    <row r="91" spans="2:10" ht="15.6" hidden="1">
      <c r="B91" s="25" t="s">
        <v>92</v>
      </c>
      <c r="C91" s="17">
        <v>0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31">
        <f>E91-'[1]связь с ИТОГ ДЕНЬГИ 2024'!T91</f>
        <v>0</v>
      </c>
      <c r="J91" s="18">
        <f>H91-'[1]связь с ИТОГ ДЕНЬГИ 2024'!U91</f>
        <v>0</v>
      </c>
    </row>
    <row r="92" spans="2:10" hidden="1">
      <c r="B92" s="19" t="s">
        <v>93</v>
      </c>
      <c r="C92" s="17">
        <v>0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J92" s="18"/>
    </row>
    <row r="93" spans="2:10">
      <c r="B93" s="19" t="s">
        <v>94</v>
      </c>
      <c r="C93" s="17">
        <v>74398.10419044811</v>
      </c>
      <c r="D93" s="17">
        <v>129982.89580955189</v>
      </c>
      <c r="E93" s="17">
        <v>204381</v>
      </c>
      <c r="F93" s="17">
        <v>267450814.66416451</v>
      </c>
      <c r="G93" s="17">
        <v>479818316.3324936</v>
      </c>
      <c r="H93" s="17">
        <v>747269130.99665809</v>
      </c>
      <c r="J93" s="18"/>
    </row>
    <row r="94" spans="2:10" ht="15.6" hidden="1">
      <c r="B94" s="26"/>
      <c r="E94" s="27">
        <f>'[1]связь с ИТОГ ДЕНЬГИ 2024'!T93</f>
        <v>204381</v>
      </c>
      <c r="H94" s="27">
        <f>'[1]связь с ИТОГ ДЕНЬГИ 2024'!U93</f>
        <v>747269130.99665809</v>
      </c>
    </row>
    <row r="95" spans="2:10" hidden="1">
      <c r="E95" s="29">
        <f>E94-E93</f>
        <v>0</v>
      </c>
      <c r="H95" s="29">
        <f>H94-H93</f>
        <v>0</v>
      </c>
    </row>
    <row r="96" spans="2:10" hidden="1"/>
    <row r="97" hidden="1"/>
    <row r="98" hidden="1"/>
  </sheetData>
  <mergeCells count="1">
    <mergeCell ref="B2:B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97"/>
  <sheetViews>
    <sheetView zoomScale="70" zoomScaleNormal="70" workbookViewId="0">
      <selection activeCell="P57" sqref="P57"/>
    </sheetView>
  </sheetViews>
  <sheetFormatPr defaultColWidth="9.109375" defaultRowHeight="14.4"/>
  <cols>
    <col min="1" max="1" width="9.109375" style="1"/>
    <col min="2" max="2" width="60.44140625" style="28" customWidth="1"/>
    <col min="3" max="5" width="14.33203125" style="1" customWidth="1"/>
    <col min="6" max="8" width="18.44140625" style="1" customWidth="1"/>
    <col min="9" max="13" width="0" style="3" hidden="1" customWidth="1"/>
    <col min="14" max="16384" width="9.109375" style="3"/>
  </cols>
  <sheetData>
    <row r="1" spans="2:14">
      <c r="B1" s="42" t="s">
        <v>106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2:14" ht="18.75" customHeight="1">
      <c r="B2" s="40" t="s">
        <v>3</v>
      </c>
      <c r="C2" s="5" t="s">
        <v>107</v>
      </c>
      <c r="D2" s="6"/>
      <c r="E2" s="6"/>
      <c r="F2" s="5" t="s">
        <v>6</v>
      </c>
      <c r="G2" s="6"/>
      <c r="H2" s="32"/>
    </row>
    <row r="3" spans="2:14" ht="48.75" customHeight="1">
      <c r="B3" s="40"/>
      <c r="C3" s="7" t="s">
        <v>7</v>
      </c>
      <c r="D3" s="7" t="s">
        <v>8</v>
      </c>
      <c r="E3" s="7" t="s">
        <v>9</v>
      </c>
      <c r="F3" s="7" t="s">
        <v>7</v>
      </c>
      <c r="G3" s="7" t="s">
        <v>8</v>
      </c>
      <c r="H3" s="8" t="s">
        <v>9</v>
      </c>
    </row>
    <row r="4" spans="2:14">
      <c r="B4" s="40"/>
      <c r="C4" s="13"/>
      <c r="D4" s="13"/>
      <c r="E4" s="13" t="s">
        <v>10</v>
      </c>
      <c r="F4" s="13"/>
      <c r="G4" s="13"/>
      <c r="H4" s="13" t="s">
        <v>10</v>
      </c>
    </row>
    <row r="5" spans="2:14" ht="15.6">
      <c r="B5" s="14" t="s">
        <v>11</v>
      </c>
      <c r="C5" s="15"/>
      <c r="D5" s="15"/>
      <c r="E5" s="15"/>
      <c r="F5" s="15"/>
      <c r="G5" s="15"/>
      <c r="H5" s="15"/>
    </row>
    <row r="6" spans="2:14" ht="15.6">
      <c r="B6" s="16" t="s">
        <v>12</v>
      </c>
      <c r="C6" s="17">
        <v>10335</v>
      </c>
      <c r="D6" s="17">
        <v>15259</v>
      </c>
      <c r="E6" s="17">
        <v>25594</v>
      </c>
      <c r="F6" s="17">
        <v>15664525.025518056</v>
      </c>
      <c r="G6" s="17">
        <v>23127720.112663765</v>
      </c>
      <c r="H6" s="17">
        <v>38792245.138181821</v>
      </c>
      <c r="I6" s="31">
        <f>E6-'[1]связь с ИТОГ ДЕНЬГИ 2024'!R6</f>
        <v>0</v>
      </c>
      <c r="J6" s="18">
        <f>H6-'[1]связь с ИТОГ ДЕНЬГИ 2024'!S6</f>
        <v>0</v>
      </c>
    </row>
    <row r="7" spans="2:14" ht="15.6">
      <c r="B7" s="16" t="s">
        <v>13</v>
      </c>
      <c r="C7" s="17">
        <v>17173</v>
      </c>
      <c r="D7" s="17">
        <v>29413</v>
      </c>
      <c r="E7" s="17">
        <v>46586</v>
      </c>
      <c r="F7" s="17">
        <v>12886102.546538657</v>
      </c>
      <c r="G7" s="17">
        <v>22070630.303461336</v>
      </c>
      <c r="H7" s="17">
        <v>34956732.849999994</v>
      </c>
      <c r="I7" s="31">
        <f>E7-'[1]связь с ИТОГ ДЕНЬГИ 2024'!R7</f>
        <v>0</v>
      </c>
      <c r="J7" s="18">
        <f>H7-'[1]связь с ИТОГ ДЕНЬГИ 2024'!S7</f>
        <v>0</v>
      </c>
    </row>
    <row r="8" spans="2:14" ht="15.6">
      <c r="B8" s="16" t="s">
        <v>14</v>
      </c>
      <c r="C8" s="17">
        <v>37580</v>
      </c>
      <c r="D8" s="17">
        <v>55483</v>
      </c>
      <c r="E8" s="17">
        <v>93063</v>
      </c>
      <c r="F8" s="17">
        <v>48701699.255776875</v>
      </c>
      <c r="G8" s="17">
        <v>71903043.635132208</v>
      </c>
      <c r="H8" s="17">
        <v>120604742.89090908</v>
      </c>
      <c r="I8" s="31">
        <f>E8-'[1]связь с ИТОГ ДЕНЬГИ 2024'!R8</f>
        <v>0</v>
      </c>
      <c r="J8" s="18">
        <f>H8-'[1]связь с ИТОГ ДЕНЬГИ 2024'!S8</f>
        <v>0</v>
      </c>
    </row>
    <row r="9" spans="2:14" ht="15.6" hidden="1">
      <c r="B9" s="16" t="s">
        <v>15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31">
        <f>E9-'[1]связь с ИТОГ ДЕНЬГИ 2024'!R9</f>
        <v>0</v>
      </c>
      <c r="J9" s="18">
        <f>H9-'[1]связь с ИТОГ ДЕНЬГИ 2024'!S9</f>
        <v>0</v>
      </c>
    </row>
    <row r="10" spans="2:14" ht="15.6" hidden="1">
      <c r="B10" s="16" t="s">
        <v>16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31">
        <f>E10-'[1]связь с ИТОГ ДЕНЬГИ 2024'!R10</f>
        <v>0</v>
      </c>
      <c r="J10" s="18">
        <f>H10-'[1]связь с ИТОГ ДЕНЬГИ 2024'!S10</f>
        <v>0</v>
      </c>
    </row>
    <row r="11" spans="2:14" ht="15.6" hidden="1">
      <c r="B11" s="16" t="s">
        <v>17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31">
        <f>E11-'[1]связь с ИТОГ ДЕНЬГИ 2024'!R11</f>
        <v>0</v>
      </c>
      <c r="J11" s="18">
        <f>H11-'[1]связь с ИТОГ ДЕНЬГИ 2024'!S11</f>
        <v>0</v>
      </c>
    </row>
    <row r="12" spans="2:14" ht="15.6">
      <c r="B12" s="16" t="s">
        <v>18</v>
      </c>
      <c r="C12" s="17">
        <v>1036</v>
      </c>
      <c r="D12" s="17">
        <v>1530</v>
      </c>
      <c r="E12" s="17">
        <v>2566</v>
      </c>
      <c r="F12" s="17">
        <v>1157100.244427124</v>
      </c>
      <c r="G12" s="17">
        <v>1708844.9555728761</v>
      </c>
      <c r="H12" s="17">
        <v>2865945.2</v>
      </c>
      <c r="I12" s="31">
        <f>E12-'[1]связь с ИТОГ ДЕНЬГИ 2024'!R12</f>
        <v>0</v>
      </c>
      <c r="J12" s="18">
        <f>H12-'[1]связь с ИТОГ ДЕНЬГИ 2024'!S12</f>
        <v>0</v>
      </c>
    </row>
    <row r="13" spans="2:14" ht="15.6">
      <c r="B13" s="16" t="s">
        <v>19</v>
      </c>
      <c r="C13" s="17">
        <v>5330</v>
      </c>
      <c r="D13" s="17">
        <v>7870</v>
      </c>
      <c r="E13" s="17">
        <v>13200</v>
      </c>
      <c r="F13" s="17">
        <v>2313220</v>
      </c>
      <c r="G13" s="17">
        <v>3415580</v>
      </c>
      <c r="H13" s="17">
        <v>5728800</v>
      </c>
      <c r="I13" s="31">
        <f>E13-'[1]связь с ИТОГ ДЕНЬГИ 2024'!R13</f>
        <v>0</v>
      </c>
      <c r="J13" s="18">
        <f>H13-'[1]связь с ИТОГ ДЕНЬГИ 2024'!S13</f>
        <v>0</v>
      </c>
    </row>
    <row r="14" spans="2:14" ht="31.2" hidden="1">
      <c r="B14" s="16" t="s">
        <v>20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31">
        <f>E14-'[1]связь с ИТОГ ДЕНЬГИ 2024'!R14</f>
        <v>0</v>
      </c>
      <c r="J14" s="18">
        <f>H14-'[1]связь с ИТОГ ДЕНЬГИ 2024'!S14</f>
        <v>0</v>
      </c>
    </row>
    <row r="15" spans="2:14" ht="15.6" hidden="1">
      <c r="B15" s="16"/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31">
        <f>E15-'[1]связь с ИТОГ ДЕНЬГИ 2024'!R15</f>
        <v>0</v>
      </c>
      <c r="J15" s="18">
        <f>H15-'[1]связь с ИТОГ ДЕНЬГИ 2024'!S15</f>
        <v>0</v>
      </c>
    </row>
    <row r="16" spans="2:14" ht="15.6" hidden="1">
      <c r="B16" s="16"/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31">
        <f>E16-'[1]связь с ИТОГ ДЕНЬГИ 2024'!R16</f>
        <v>0</v>
      </c>
      <c r="J16" s="18">
        <f>H16-'[1]связь с ИТОГ ДЕНЬГИ 2024'!S16</f>
        <v>0</v>
      </c>
    </row>
    <row r="17" spans="2:10">
      <c r="B17" s="19" t="s">
        <v>21</v>
      </c>
      <c r="C17" s="17">
        <v>71454</v>
      </c>
      <c r="D17" s="17">
        <v>109555</v>
      </c>
      <c r="E17" s="17">
        <v>181009</v>
      </c>
      <c r="F17" s="17">
        <v>80722647.072260723</v>
      </c>
      <c r="G17" s="17">
        <v>122225819.00683019</v>
      </c>
      <c r="H17" s="17">
        <v>202948466.07909089</v>
      </c>
      <c r="I17" s="31">
        <f>E17-'[1]связь с ИТОГ ДЕНЬГИ 2024'!R17</f>
        <v>0</v>
      </c>
      <c r="J17" s="18">
        <f>H17-'[1]связь с ИТОГ ДЕНЬГИ 2024'!S17</f>
        <v>0</v>
      </c>
    </row>
    <row r="18" spans="2:10" ht="15.6">
      <c r="B18" s="14" t="s">
        <v>22</v>
      </c>
      <c r="C18" s="17"/>
      <c r="D18" s="17"/>
      <c r="E18" s="17"/>
      <c r="F18" s="17"/>
      <c r="G18" s="17"/>
      <c r="H18" s="17"/>
      <c r="I18" s="31">
        <f>E18-'[1]связь с ИТОГ ДЕНЬГИ 2024'!R18</f>
        <v>0</v>
      </c>
      <c r="J18" s="18">
        <f>H18-'[1]связь с ИТОГ ДЕНЬГИ 2024'!S18</f>
        <v>0</v>
      </c>
    </row>
    <row r="19" spans="2:10" ht="15.6">
      <c r="B19" s="16" t="s">
        <v>23</v>
      </c>
      <c r="C19" s="17">
        <v>1518</v>
      </c>
      <c r="D19" s="17">
        <v>1832</v>
      </c>
      <c r="E19" s="17">
        <v>3350</v>
      </c>
      <c r="F19" s="17">
        <v>4029405.9349253732</v>
      </c>
      <c r="G19" s="17">
        <v>4862893.0650746273</v>
      </c>
      <c r="H19" s="17">
        <v>8892299</v>
      </c>
      <c r="I19" s="31">
        <f>E19-'[1]связь с ИТОГ ДЕНЬГИ 2024'!R19</f>
        <v>0</v>
      </c>
      <c r="J19" s="18">
        <f>H19-'[1]связь с ИТОГ ДЕНЬГИ 2024'!S19</f>
        <v>0</v>
      </c>
    </row>
    <row r="20" spans="2:10" ht="31.2">
      <c r="B20" s="16" t="s">
        <v>24</v>
      </c>
      <c r="C20" s="17">
        <v>40251</v>
      </c>
      <c r="D20" s="17">
        <v>49778</v>
      </c>
      <c r="E20" s="17">
        <v>90029</v>
      </c>
      <c r="F20" s="17">
        <v>29295888.397845287</v>
      </c>
      <c r="G20" s="17">
        <v>36229925.533972889</v>
      </c>
      <c r="H20" s="17">
        <v>65525813.931818172</v>
      </c>
      <c r="I20" s="31">
        <f>E20-'[1]связь с ИТОГ ДЕНЬГИ 2024'!R20</f>
        <v>0</v>
      </c>
      <c r="J20" s="18">
        <f>H20-'[1]связь с ИТОГ ДЕНЬГИ 2024'!S20</f>
        <v>0</v>
      </c>
    </row>
    <row r="21" spans="2:10" ht="15.6" hidden="1">
      <c r="B21" s="16" t="s">
        <v>25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31">
        <f>E21-'[1]связь с ИТОГ ДЕНЬГИ 2024'!R21</f>
        <v>0</v>
      </c>
      <c r="J21" s="18">
        <f>H21-'[1]связь с ИТОГ ДЕНЬГИ 2024'!S21</f>
        <v>0</v>
      </c>
    </row>
    <row r="22" spans="2:10" ht="15.6">
      <c r="B22" s="16" t="s">
        <v>26</v>
      </c>
      <c r="C22" s="17">
        <v>5738</v>
      </c>
      <c r="D22" s="17">
        <v>6922</v>
      </c>
      <c r="E22" s="17">
        <v>12660</v>
      </c>
      <c r="F22" s="17">
        <v>2823615.7822059458</v>
      </c>
      <c r="G22" s="17">
        <v>3406251.0359758725</v>
      </c>
      <c r="H22" s="17">
        <v>6229866.8181818184</v>
      </c>
      <c r="I22" s="31">
        <f>E22-'[1]связь с ИТОГ ДЕНЬГИ 2024'!R22</f>
        <v>0</v>
      </c>
      <c r="J22" s="18">
        <f>H22-'[1]связь с ИТОГ ДЕНЬГИ 2024'!S22</f>
        <v>0</v>
      </c>
    </row>
    <row r="23" spans="2:10" ht="15.6">
      <c r="B23" s="16" t="s">
        <v>27</v>
      </c>
      <c r="C23" s="17">
        <v>7543</v>
      </c>
      <c r="D23" s="17">
        <v>9099</v>
      </c>
      <c r="E23" s="17">
        <v>16642</v>
      </c>
      <c r="F23" s="17">
        <v>3989313.2003173796</v>
      </c>
      <c r="G23" s="17">
        <v>4812244.5724098943</v>
      </c>
      <c r="H23" s="17">
        <v>8801557.7727272734</v>
      </c>
      <c r="I23" s="31">
        <f>E23-'[1]связь с ИТОГ ДЕНЬГИ 2024'!R23</f>
        <v>0</v>
      </c>
      <c r="J23" s="18">
        <f>H23-'[1]связь с ИТОГ ДЕНЬГИ 2024'!S23</f>
        <v>0</v>
      </c>
    </row>
    <row r="24" spans="2:10" ht="15.6">
      <c r="B24" s="16" t="s">
        <v>28</v>
      </c>
      <c r="C24" s="17">
        <v>9270</v>
      </c>
      <c r="D24" s="17">
        <v>11181</v>
      </c>
      <c r="E24" s="17">
        <v>20451</v>
      </c>
      <c r="F24" s="17">
        <v>5013408.3376345225</v>
      </c>
      <c r="G24" s="17">
        <v>6046916.7878200207</v>
      </c>
      <c r="H24" s="17">
        <v>11060325.125454543</v>
      </c>
      <c r="I24" s="31">
        <f>E24-'[1]связь с ИТОГ ДЕНЬГИ 2024'!R24</f>
        <v>0</v>
      </c>
      <c r="J24" s="18">
        <f>H24-'[1]связь с ИТОГ ДЕНЬГИ 2024'!S24</f>
        <v>0</v>
      </c>
    </row>
    <row r="25" spans="2:10" ht="15.6">
      <c r="B25" s="16" t="s">
        <v>29</v>
      </c>
      <c r="C25" s="17">
        <v>954</v>
      </c>
      <c r="D25" s="17">
        <v>1330</v>
      </c>
      <c r="E25" s="17">
        <v>2284</v>
      </c>
      <c r="F25" s="17">
        <v>743443.98445152049</v>
      </c>
      <c r="G25" s="17">
        <v>1036457.5464575705</v>
      </c>
      <c r="H25" s="17">
        <v>1779901.530909091</v>
      </c>
      <c r="I25" s="31">
        <f>E25-'[1]связь с ИТОГ ДЕНЬГИ 2024'!R25</f>
        <v>0</v>
      </c>
      <c r="J25" s="18">
        <f>H25-'[1]связь с ИТОГ ДЕНЬГИ 2024'!S25</f>
        <v>0</v>
      </c>
    </row>
    <row r="26" spans="2:10" ht="15.6">
      <c r="B26" s="16" t="s">
        <v>30</v>
      </c>
      <c r="C26" s="17">
        <v>276</v>
      </c>
      <c r="D26" s="17">
        <v>384</v>
      </c>
      <c r="E26" s="17">
        <v>660</v>
      </c>
      <c r="F26" s="17">
        <v>232327.72165289256</v>
      </c>
      <c r="G26" s="17">
        <v>323238.56925619836</v>
      </c>
      <c r="H26" s="17">
        <v>555566.29090909089</v>
      </c>
      <c r="I26" s="31">
        <f>E26-'[1]связь с ИТОГ ДЕНЬГИ 2024'!R26</f>
        <v>0</v>
      </c>
      <c r="J26" s="18">
        <f>H26-'[1]связь с ИТОГ ДЕНЬГИ 2024'!S26</f>
        <v>0</v>
      </c>
    </row>
    <row r="27" spans="2:10" ht="15.6">
      <c r="B27" s="16" t="s">
        <v>31</v>
      </c>
      <c r="C27" s="17">
        <v>230</v>
      </c>
      <c r="D27" s="17">
        <v>320</v>
      </c>
      <c r="E27" s="17">
        <v>550</v>
      </c>
      <c r="F27" s="17">
        <v>192362.80000000002</v>
      </c>
      <c r="G27" s="17">
        <v>267635.20000000001</v>
      </c>
      <c r="H27" s="17">
        <v>459998</v>
      </c>
      <c r="I27" s="31">
        <f>E27-'[1]связь с ИТОГ ДЕНЬГИ 2024'!R27</f>
        <v>0</v>
      </c>
      <c r="J27" s="18">
        <f>H27-'[1]связь с ИТОГ ДЕНЬГИ 2024'!S27</f>
        <v>0</v>
      </c>
    </row>
    <row r="28" spans="2:10" ht="31.2" hidden="1">
      <c r="B28" s="16" t="s">
        <v>32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31">
        <f>E28-'[1]связь с ИТОГ ДЕНЬГИ 2024'!R28</f>
        <v>0</v>
      </c>
      <c r="J28" s="18">
        <f>H28-'[1]связь с ИТОГ ДЕНЬГИ 2024'!S28</f>
        <v>0</v>
      </c>
    </row>
    <row r="29" spans="2:10" ht="15.6" hidden="1">
      <c r="B29" s="16" t="s">
        <v>33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31">
        <f>E29-'[1]связь с ИТОГ ДЕНЬГИ 2024'!R29</f>
        <v>0</v>
      </c>
      <c r="J29" s="18">
        <f>H29-'[1]связь с ИТОГ ДЕНЬГИ 2024'!S29</f>
        <v>0</v>
      </c>
    </row>
    <row r="30" spans="2:10" ht="15.6" hidden="1">
      <c r="B30" s="16" t="s">
        <v>34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31">
        <f>E30-'[1]связь с ИТОГ ДЕНЬГИ 2024'!R30</f>
        <v>0</v>
      </c>
      <c r="J30" s="18">
        <f>H30-'[1]связь с ИТОГ ДЕНЬГИ 2024'!S30</f>
        <v>0</v>
      </c>
    </row>
    <row r="31" spans="2:10" ht="15.6" hidden="1">
      <c r="B31" s="16" t="s">
        <v>35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31">
        <f>E31-'[1]связь с ИТОГ ДЕНЬГИ 2024'!R31</f>
        <v>0</v>
      </c>
      <c r="J31" s="18">
        <f>H31-'[1]связь с ИТОГ ДЕНЬГИ 2024'!S31</f>
        <v>0</v>
      </c>
    </row>
    <row r="32" spans="2:10" ht="15.6" hidden="1">
      <c r="B32" s="16" t="s">
        <v>36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31">
        <f>E32-'[1]связь с ИТОГ ДЕНЬГИ 2024'!R32</f>
        <v>0</v>
      </c>
      <c r="J32" s="18">
        <f>H32-'[1]связь с ИТОГ ДЕНЬГИ 2024'!S32</f>
        <v>0</v>
      </c>
    </row>
    <row r="33" spans="2:10" hidden="1">
      <c r="B33" s="21"/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31">
        <f>E33-'[1]связь с ИТОГ ДЕНЬГИ 2024'!R33</f>
        <v>0</v>
      </c>
      <c r="J33" s="18">
        <f>H33-'[1]связь с ИТОГ ДЕНЬГИ 2024'!S33</f>
        <v>0</v>
      </c>
    </row>
    <row r="34" spans="2:10" hidden="1">
      <c r="B34" s="21"/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31">
        <f>E34-'[1]связь с ИТОГ ДЕНЬГИ 2024'!R34</f>
        <v>0</v>
      </c>
      <c r="J34" s="18">
        <f>H34-'[1]связь с ИТОГ ДЕНЬГИ 2024'!S34</f>
        <v>0</v>
      </c>
    </row>
    <row r="35" spans="2:10" hidden="1">
      <c r="B35" s="21"/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31">
        <f>E35-'[1]связь с ИТОГ ДЕНЬГИ 2024'!R34</f>
        <v>0</v>
      </c>
      <c r="J35" s="18">
        <f>H35-'[1]связь с ИТОГ ДЕНЬГИ 2024'!S34</f>
        <v>0</v>
      </c>
    </row>
    <row r="36" spans="2:10">
      <c r="B36" s="19" t="s">
        <v>37</v>
      </c>
      <c r="C36" s="17">
        <v>65780</v>
      </c>
      <c r="D36" s="17">
        <v>80846</v>
      </c>
      <c r="E36" s="17">
        <v>146626</v>
      </c>
      <c r="F36" s="17">
        <v>46319766.159032926</v>
      </c>
      <c r="G36" s="17">
        <v>56985562.31096708</v>
      </c>
      <c r="H36" s="17">
        <v>103305328.46999998</v>
      </c>
      <c r="I36" s="31">
        <f>E36-'[1]связь с ИТОГ ДЕНЬГИ 2024'!R36</f>
        <v>0</v>
      </c>
      <c r="J36" s="18">
        <f>H36-'[1]связь с ИТОГ ДЕНЬГИ 2024'!S36</f>
        <v>0</v>
      </c>
    </row>
    <row r="37" spans="2:10" ht="15.6">
      <c r="B37" s="14" t="s">
        <v>38</v>
      </c>
      <c r="C37" s="17"/>
      <c r="D37" s="17"/>
      <c r="E37" s="17"/>
      <c r="F37" s="17"/>
      <c r="G37" s="17"/>
      <c r="H37" s="17"/>
      <c r="I37" s="31">
        <f>E37-'[1]связь с ИТОГ ДЕНЬГИ 2024'!R37</f>
        <v>0</v>
      </c>
      <c r="J37" s="18">
        <f>H37-'[1]связь с ИТОГ ДЕНЬГИ 2024'!S37</f>
        <v>0</v>
      </c>
    </row>
    <row r="38" spans="2:10" ht="15.6">
      <c r="B38" s="14" t="s">
        <v>39</v>
      </c>
      <c r="C38" s="17">
        <v>369</v>
      </c>
      <c r="D38" s="17">
        <v>1081</v>
      </c>
      <c r="E38" s="17">
        <v>1450</v>
      </c>
      <c r="F38" s="17">
        <v>256737.48742946706</v>
      </c>
      <c r="G38" s="17">
        <v>752122.55802507827</v>
      </c>
      <c r="H38" s="17">
        <v>1008860.0454545453</v>
      </c>
      <c r="I38" s="31">
        <f>E38-'[1]связь с ИТОГ ДЕНЬГИ 2024'!R38</f>
        <v>0</v>
      </c>
      <c r="J38" s="18">
        <f>H38-'[1]связь с ИТОГ ДЕНЬГИ 2024'!S38</f>
        <v>0</v>
      </c>
    </row>
    <row r="39" spans="2:10" ht="15.6">
      <c r="B39" s="14" t="s">
        <v>40</v>
      </c>
      <c r="C39" s="17">
        <v>21</v>
      </c>
      <c r="D39" s="17">
        <v>230</v>
      </c>
      <c r="E39" s="17">
        <v>251</v>
      </c>
      <c r="F39" s="17">
        <v>22246.82255704455</v>
      </c>
      <c r="G39" s="17">
        <v>243655.67562477363</v>
      </c>
      <c r="H39" s="17">
        <v>265902.49818181817</v>
      </c>
      <c r="I39" s="31">
        <f>E39-'[1]связь с ИТОГ ДЕНЬГИ 2024'!R39</f>
        <v>0</v>
      </c>
      <c r="J39" s="18">
        <f>H39-'[1]связь с ИТОГ ДЕНЬГИ 2024'!S39</f>
        <v>0</v>
      </c>
    </row>
    <row r="40" spans="2:10" ht="15.6">
      <c r="B40" s="14" t="s">
        <v>41</v>
      </c>
      <c r="C40" s="17">
        <v>295</v>
      </c>
      <c r="D40" s="17">
        <v>211</v>
      </c>
      <c r="E40" s="17">
        <v>506</v>
      </c>
      <c r="F40" s="17">
        <v>303840.03063241107</v>
      </c>
      <c r="G40" s="17">
        <v>217322.86936758892</v>
      </c>
      <c r="H40" s="17">
        <v>521162.9</v>
      </c>
      <c r="I40" s="31">
        <f>E40-'[1]связь с ИТОГ ДЕНЬГИ 2024'!R40</f>
        <v>0</v>
      </c>
      <c r="J40" s="18">
        <f>H40-'[1]связь с ИТОГ ДЕНЬГИ 2024'!S40</f>
        <v>0</v>
      </c>
    </row>
    <row r="41" spans="2:10" ht="15.6">
      <c r="B41" s="14" t="s">
        <v>42</v>
      </c>
      <c r="C41" s="17">
        <v>846</v>
      </c>
      <c r="D41" s="17">
        <v>654</v>
      </c>
      <c r="E41" s="17">
        <v>1500</v>
      </c>
      <c r="F41" s="17">
        <v>582518.93999999994</v>
      </c>
      <c r="G41" s="17">
        <v>450316.05999999994</v>
      </c>
      <c r="H41" s="17">
        <v>1032834.9999999999</v>
      </c>
      <c r="I41" s="31">
        <f>E41-'[1]связь с ИТОГ ДЕНЬГИ 2024'!R41</f>
        <v>0</v>
      </c>
      <c r="J41" s="18">
        <f>H41-'[1]связь с ИТОГ ДЕНЬГИ 2024'!S41</f>
        <v>0</v>
      </c>
    </row>
    <row r="42" spans="2:10" ht="15.6">
      <c r="B42" s="14" t="s">
        <v>43</v>
      </c>
      <c r="C42" s="17">
        <v>3</v>
      </c>
      <c r="D42" s="17">
        <v>75</v>
      </c>
      <c r="E42" s="17">
        <v>78</v>
      </c>
      <c r="F42" s="17">
        <v>2982.12</v>
      </c>
      <c r="G42" s="17">
        <v>74553</v>
      </c>
      <c r="H42" s="17">
        <v>77535.12</v>
      </c>
      <c r="I42" s="31">
        <f>E42-'[1]связь с ИТОГ ДЕНЬГИ 2024'!R42</f>
        <v>0</v>
      </c>
      <c r="J42" s="18">
        <f>H42-'[1]связь с ИТОГ ДЕНЬГИ 2024'!S42</f>
        <v>0</v>
      </c>
    </row>
    <row r="43" spans="2:10" ht="15.6">
      <c r="B43" s="14" t="s">
        <v>44</v>
      </c>
      <c r="C43" s="17">
        <v>74</v>
      </c>
      <c r="D43" s="17">
        <v>709</v>
      </c>
      <c r="E43" s="17">
        <v>783</v>
      </c>
      <c r="F43" s="17">
        <v>52328.310383141761</v>
      </c>
      <c r="G43" s="17">
        <v>501361.78461685817</v>
      </c>
      <c r="H43" s="17">
        <v>553690.09499999997</v>
      </c>
      <c r="I43" s="31">
        <f>E43-'[1]связь с ИТОГ ДЕНЬГИ 2024'!R43</f>
        <v>0</v>
      </c>
      <c r="J43" s="18">
        <f>H43-'[1]связь с ИТОГ ДЕНЬГИ 2024'!S43</f>
        <v>0</v>
      </c>
    </row>
    <row r="44" spans="2:10" ht="15.6">
      <c r="B44" s="14" t="s">
        <v>45</v>
      </c>
      <c r="C44" s="17">
        <v>10</v>
      </c>
      <c r="D44" s="17">
        <v>40</v>
      </c>
      <c r="E44" s="17">
        <v>50</v>
      </c>
      <c r="F44" s="17">
        <v>11932.168181818182</v>
      </c>
      <c r="G44" s="17">
        <v>47728.672727272729</v>
      </c>
      <c r="H44" s="17">
        <v>59660.840909090912</v>
      </c>
      <c r="I44" s="31">
        <f>E44-'[1]связь с ИТОГ ДЕНЬГИ 2024'!R44</f>
        <v>0</v>
      </c>
      <c r="J44" s="18">
        <f>H44-'[1]связь с ИТОГ ДЕНЬГИ 2024'!S44</f>
        <v>0</v>
      </c>
    </row>
    <row r="45" spans="2:10" ht="15.6">
      <c r="B45" s="14" t="s">
        <v>46</v>
      </c>
      <c r="C45" s="17">
        <v>97</v>
      </c>
      <c r="D45" s="17">
        <v>1593</v>
      </c>
      <c r="E45" s="17">
        <v>1690</v>
      </c>
      <c r="F45" s="17">
        <v>75759.716939214632</v>
      </c>
      <c r="G45" s="17">
        <v>1244177.6194244218</v>
      </c>
      <c r="H45" s="17">
        <v>1319937.3363636364</v>
      </c>
      <c r="I45" s="31">
        <f>E45-'[1]связь с ИТОГ ДЕНЬГИ 2024'!R45</f>
        <v>0</v>
      </c>
      <c r="J45" s="18">
        <f>H45-'[1]связь с ИТОГ ДЕНЬГИ 2024'!S45</f>
        <v>0</v>
      </c>
    </row>
    <row r="46" spans="2:10" ht="15.6">
      <c r="B46" s="14" t="s">
        <v>47</v>
      </c>
      <c r="C46" s="17">
        <v>37</v>
      </c>
      <c r="D46" s="17">
        <v>23</v>
      </c>
      <c r="E46" s="17">
        <v>60</v>
      </c>
      <c r="F46" s="17">
        <v>36779.479999999996</v>
      </c>
      <c r="G46" s="17">
        <v>22862.92</v>
      </c>
      <c r="H46" s="17">
        <v>59642.399999999994</v>
      </c>
      <c r="I46" s="31">
        <f>E46-'[1]связь с ИТОГ ДЕНЬГИ 2024'!R46</f>
        <v>0</v>
      </c>
      <c r="J46" s="18">
        <f>H46-'[1]связь с ИТОГ ДЕНЬГИ 2024'!S46</f>
        <v>0</v>
      </c>
    </row>
    <row r="47" spans="2:10" ht="15.6">
      <c r="B47" s="14" t="s">
        <v>48</v>
      </c>
      <c r="C47" s="17">
        <v>3</v>
      </c>
      <c r="D47" s="17">
        <v>97</v>
      </c>
      <c r="E47" s="17">
        <v>100</v>
      </c>
      <c r="F47" s="17">
        <v>2982.12</v>
      </c>
      <c r="G47" s="17">
        <v>96421.87999999999</v>
      </c>
      <c r="H47" s="17">
        <v>99403.999999999985</v>
      </c>
      <c r="I47" s="31">
        <f>E47-'[1]связь с ИТОГ ДЕНЬГИ 2024'!R47</f>
        <v>0</v>
      </c>
      <c r="J47" s="18">
        <f>H47-'[1]связь с ИТОГ ДЕНЬГИ 2024'!S47</f>
        <v>0</v>
      </c>
    </row>
    <row r="48" spans="2:10" ht="15.6">
      <c r="B48" s="14" t="s">
        <v>49</v>
      </c>
      <c r="C48" s="17">
        <v>923</v>
      </c>
      <c r="D48" s="17">
        <v>775</v>
      </c>
      <c r="E48" s="17">
        <v>1698</v>
      </c>
      <c r="F48" s="17">
        <v>1504142.8916131277</v>
      </c>
      <c r="G48" s="17">
        <v>1262958.5492959633</v>
      </c>
      <c r="H48" s="17">
        <v>2767101.4409090909</v>
      </c>
      <c r="I48" s="31">
        <f>E48-'[1]связь с ИТОГ ДЕНЬГИ 2024'!R48</f>
        <v>0</v>
      </c>
      <c r="J48" s="18">
        <f>H48-'[1]связь с ИТОГ ДЕНЬГИ 2024'!S48</f>
        <v>0</v>
      </c>
    </row>
    <row r="49" spans="2:10" ht="15.6">
      <c r="B49" s="14" t="s">
        <v>50</v>
      </c>
      <c r="C49" s="17">
        <v>6196</v>
      </c>
      <c r="D49" s="17">
        <v>27221</v>
      </c>
      <c r="E49" s="17">
        <v>33417</v>
      </c>
      <c r="F49" s="17">
        <v>3541631.8008040548</v>
      </c>
      <c r="G49" s="17">
        <v>15559515.695559584</v>
      </c>
      <c r="H49" s="17">
        <v>19101147.49636364</v>
      </c>
      <c r="I49" s="31">
        <f>E49-'[1]связь с ИТОГ ДЕНЬГИ 2024'!R49</f>
        <v>0</v>
      </c>
      <c r="J49" s="18">
        <f>H49-'[1]связь с ИТОГ ДЕНЬГИ 2024'!S49</f>
        <v>0</v>
      </c>
    </row>
    <row r="50" spans="2:10" ht="15.6">
      <c r="B50" s="14" t="s">
        <v>51</v>
      </c>
      <c r="C50" s="17">
        <v>70</v>
      </c>
      <c r="D50" s="17">
        <v>138</v>
      </c>
      <c r="E50" s="17">
        <v>208</v>
      </c>
      <c r="F50" s="17">
        <v>78646.525743006991</v>
      </c>
      <c r="G50" s="17">
        <v>155046.00789335664</v>
      </c>
      <c r="H50" s="17">
        <v>233692.53363636363</v>
      </c>
      <c r="I50" s="31">
        <f>E50-'[1]связь с ИТОГ ДЕНЬГИ 2024'!R50</f>
        <v>0</v>
      </c>
      <c r="J50" s="18">
        <f>H50-'[1]связь с ИТОГ ДЕНЬГИ 2024'!S50</f>
        <v>0</v>
      </c>
    </row>
    <row r="51" spans="2:10" ht="15.6">
      <c r="B51" s="14" t="s">
        <v>52</v>
      </c>
      <c r="C51" s="17">
        <v>1415</v>
      </c>
      <c r="D51" s="17">
        <v>11984</v>
      </c>
      <c r="E51" s="17">
        <v>13399</v>
      </c>
      <c r="F51" s="17">
        <v>840160.59861760389</v>
      </c>
      <c r="G51" s="17">
        <v>7115536.8295642147</v>
      </c>
      <c r="H51" s="17">
        <v>7955697.4281818187</v>
      </c>
      <c r="I51" s="31">
        <f>E51-'[1]связь с ИТОГ ДЕНЬГИ 2024'!R51</f>
        <v>0</v>
      </c>
      <c r="J51" s="18">
        <f>H51-'[1]связь с ИТОГ ДЕНЬГИ 2024'!S51</f>
        <v>0</v>
      </c>
    </row>
    <row r="52" spans="2:10" ht="15.6">
      <c r="B52" s="14" t="s">
        <v>53</v>
      </c>
      <c r="C52" s="17">
        <v>306</v>
      </c>
      <c r="D52" s="17">
        <v>527</v>
      </c>
      <c r="E52" s="17">
        <v>833</v>
      </c>
      <c r="F52" s="17">
        <v>233398.73487940629</v>
      </c>
      <c r="G52" s="17">
        <v>401964.48784786637</v>
      </c>
      <c r="H52" s="17">
        <v>635363.22272727266</v>
      </c>
      <c r="I52" s="31">
        <f>E52-'[1]связь с ИТОГ ДЕНЬГИ 2024'!R52</f>
        <v>0</v>
      </c>
      <c r="J52" s="18">
        <f>H52-'[1]связь с ИТОГ ДЕНЬГИ 2024'!S52</f>
        <v>0</v>
      </c>
    </row>
    <row r="53" spans="2:10" ht="15.6">
      <c r="B53" s="14" t="s">
        <v>54</v>
      </c>
      <c r="C53" s="17">
        <v>24</v>
      </c>
      <c r="D53" s="17">
        <v>241</v>
      </c>
      <c r="E53" s="17">
        <v>265</v>
      </c>
      <c r="F53" s="17">
        <v>25264.077365351623</v>
      </c>
      <c r="G53" s="17">
        <v>253693.44354373924</v>
      </c>
      <c r="H53" s="17">
        <v>278957.52090909088</v>
      </c>
      <c r="I53" s="31">
        <f>E53-'[1]связь с ИТОГ ДЕНЬГИ 2024'!R53</f>
        <v>0</v>
      </c>
      <c r="J53" s="18">
        <f>H53-'[1]связь с ИТОГ ДЕНЬГИ 2024'!S53</f>
        <v>0</v>
      </c>
    </row>
    <row r="54" spans="2:10" ht="15.6">
      <c r="B54" s="14" t="s">
        <v>55</v>
      </c>
      <c r="C54" s="17">
        <v>35</v>
      </c>
      <c r="D54" s="17">
        <v>15</v>
      </c>
      <c r="E54" s="17">
        <v>50</v>
      </c>
      <c r="F54" s="17">
        <v>41762.731818181819</v>
      </c>
      <c r="G54" s="17">
        <v>17898.313636363637</v>
      </c>
      <c r="H54" s="17">
        <v>59661.045454545456</v>
      </c>
      <c r="I54" s="31">
        <f>E54-'[1]связь с ИТОГ ДЕНЬГИ 2024'!R54</f>
        <v>0</v>
      </c>
      <c r="J54" s="18">
        <f>H54-'[1]связь с ИТОГ ДЕНЬГИ 2024'!S54</f>
        <v>0</v>
      </c>
    </row>
    <row r="55" spans="2:10" ht="15.6">
      <c r="B55" s="14" t="s">
        <v>56</v>
      </c>
      <c r="C55" s="17">
        <v>4195</v>
      </c>
      <c r="D55" s="17">
        <v>5573</v>
      </c>
      <c r="E55" s="17">
        <v>9768</v>
      </c>
      <c r="F55" s="17">
        <v>2555774.2321890588</v>
      </c>
      <c r="G55" s="17">
        <v>3395311.0359927593</v>
      </c>
      <c r="H55" s="17">
        <v>5951085.2681818176</v>
      </c>
      <c r="I55" s="31">
        <f>E55-'[1]связь с ИТОГ ДЕНЬГИ 2024'!R55</f>
        <v>0</v>
      </c>
      <c r="J55" s="18">
        <f>H55-'[1]связь с ИТОГ ДЕНЬГИ 2024'!S55</f>
        <v>0</v>
      </c>
    </row>
    <row r="56" spans="2:10" ht="15.6">
      <c r="B56" s="14" t="s">
        <v>57</v>
      </c>
      <c r="C56" s="17">
        <v>99</v>
      </c>
      <c r="D56" s="17">
        <v>898</v>
      </c>
      <c r="E56" s="17">
        <v>997</v>
      </c>
      <c r="F56" s="17">
        <v>88550.313671013035</v>
      </c>
      <c r="G56" s="17">
        <v>803213.95632898691</v>
      </c>
      <c r="H56" s="17">
        <v>891764.2699999999</v>
      </c>
      <c r="I56" s="31">
        <f>E56-'[1]связь с ИТОГ ДЕНЬГИ 2024'!R56</f>
        <v>0</v>
      </c>
      <c r="J56" s="18">
        <f>H56-'[1]связь с ИТОГ ДЕНЬГИ 2024'!S56</f>
        <v>0</v>
      </c>
    </row>
    <row r="57" spans="2:10" ht="15.6">
      <c r="B57" s="14" t="s">
        <v>58</v>
      </c>
      <c r="C57" s="17">
        <v>550</v>
      </c>
      <c r="D57" s="17">
        <v>396</v>
      </c>
      <c r="E57" s="17">
        <v>946</v>
      </c>
      <c r="F57" s="17">
        <v>403464.98625792807</v>
      </c>
      <c r="G57" s="17">
        <v>290494.79010570823</v>
      </c>
      <c r="H57" s="17">
        <v>693959.77636363637</v>
      </c>
      <c r="I57" s="31">
        <f>E57-'[1]связь с ИТОГ ДЕНЬГИ 2024'!R57</f>
        <v>0</v>
      </c>
      <c r="J57" s="18">
        <f>H57-'[1]связь с ИТОГ ДЕНЬГИ 2024'!S57</f>
        <v>0</v>
      </c>
    </row>
    <row r="58" spans="2:10" ht="15.6">
      <c r="B58" s="14" t="s">
        <v>59</v>
      </c>
      <c r="C58" s="17">
        <v>5</v>
      </c>
      <c r="D58" s="17">
        <v>5</v>
      </c>
      <c r="E58" s="17">
        <v>10</v>
      </c>
      <c r="F58" s="17">
        <v>5966.1045454545456</v>
      </c>
      <c r="G58" s="17">
        <v>5966.1045454545456</v>
      </c>
      <c r="H58" s="17">
        <v>11932.209090909091</v>
      </c>
      <c r="I58" s="31">
        <f>E58-'[1]связь с ИТОГ ДЕНЬГИ 2024'!R58</f>
        <v>0</v>
      </c>
      <c r="J58" s="18">
        <f>H58-'[1]связь с ИТОГ ДЕНЬГИ 2024'!S58</f>
        <v>0</v>
      </c>
    </row>
    <row r="59" spans="2:10" ht="15.6">
      <c r="B59" s="14" t="s">
        <v>60</v>
      </c>
      <c r="C59" s="17">
        <v>197</v>
      </c>
      <c r="D59" s="17">
        <v>48</v>
      </c>
      <c r="E59" s="17">
        <v>245</v>
      </c>
      <c r="F59" s="17">
        <v>212103.61061966603</v>
      </c>
      <c r="G59" s="17">
        <v>51680.06756215213</v>
      </c>
      <c r="H59" s="17">
        <v>263783.67818181816</v>
      </c>
      <c r="I59" s="31">
        <f>E59-'[1]связь с ИТОГ ДЕНЬГИ 2024'!R59</f>
        <v>0</v>
      </c>
      <c r="J59" s="18">
        <f>H59-'[1]связь с ИТОГ ДЕНЬГИ 2024'!S59</f>
        <v>0</v>
      </c>
    </row>
    <row r="60" spans="2:10" ht="15.6">
      <c r="B60" s="14" t="s">
        <v>61</v>
      </c>
      <c r="C60" s="17">
        <v>76</v>
      </c>
      <c r="D60" s="17">
        <v>134</v>
      </c>
      <c r="E60" s="17">
        <v>210</v>
      </c>
      <c r="F60" s="17">
        <v>79151.26597402597</v>
      </c>
      <c r="G60" s="17">
        <v>139556.17948051947</v>
      </c>
      <c r="H60" s="17">
        <v>218707.44545454544</v>
      </c>
      <c r="I60" s="31">
        <f>E60-'[1]связь с ИТОГ ДЕНЬГИ 2024'!R60</f>
        <v>0</v>
      </c>
      <c r="J60" s="18">
        <f>H60-'[1]связь с ИТОГ ДЕНЬГИ 2024'!S60</f>
        <v>0</v>
      </c>
    </row>
    <row r="61" spans="2:10" ht="15.6">
      <c r="B61" s="14" t="s">
        <v>62</v>
      </c>
      <c r="C61" s="17">
        <v>202</v>
      </c>
      <c r="D61" s="17">
        <v>198</v>
      </c>
      <c r="E61" s="17">
        <v>400</v>
      </c>
      <c r="F61" s="17">
        <v>155563.25295454546</v>
      </c>
      <c r="G61" s="17">
        <v>152482.79250000001</v>
      </c>
      <c r="H61" s="17">
        <v>308046.04545454547</v>
      </c>
      <c r="I61" s="31">
        <f>E61-'[1]связь с ИТОГ ДЕНЬГИ 2024'!R61</f>
        <v>0</v>
      </c>
      <c r="J61" s="18">
        <f>H61-'[1]связь с ИТОГ ДЕНЬГИ 2024'!S61</f>
        <v>0</v>
      </c>
    </row>
    <row r="62" spans="2:10">
      <c r="B62" s="19" t="s">
        <v>63</v>
      </c>
      <c r="C62" s="17">
        <v>16048</v>
      </c>
      <c r="D62" s="17">
        <v>52866</v>
      </c>
      <c r="E62" s="17">
        <v>68914</v>
      </c>
      <c r="F62" s="17">
        <v>11113688.323175523</v>
      </c>
      <c r="G62" s="17">
        <v>33255841.293642662</v>
      </c>
      <c r="H62" s="17">
        <v>44369529.61681819</v>
      </c>
      <c r="I62" s="31">
        <f>E62-'[1]связь с ИТОГ ДЕНЬГИ 2024'!R62</f>
        <v>0</v>
      </c>
      <c r="J62" s="18">
        <f>H62-'[1]связь с ИТОГ ДЕНЬГИ 2024'!S62</f>
        <v>0</v>
      </c>
    </row>
    <row r="63" spans="2:10" ht="15.6">
      <c r="B63" s="14" t="s">
        <v>64</v>
      </c>
      <c r="C63" s="17"/>
      <c r="D63" s="17"/>
      <c r="E63" s="17"/>
      <c r="F63" s="17"/>
      <c r="G63" s="17"/>
      <c r="H63" s="17"/>
      <c r="I63" s="31">
        <f>E63-'[1]связь с ИТОГ ДЕНЬГИ 2024'!R63</f>
        <v>0</v>
      </c>
      <c r="J63" s="18">
        <f>H63-'[1]связь с ИТОГ ДЕНЬГИ 2024'!S63</f>
        <v>0</v>
      </c>
    </row>
    <row r="64" spans="2:10" ht="15.6">
      <c r="B64" s="22" t="s">
        <v>65</v>
      </c>
      <c r="C64" s="17">
        <v>565</v>
      </c>
      <c r="D64" s="17">
        <v>835</v>
      </c>
      <c r="E64" s="17">
        <v>1400</v>
      </c>
      <c r="F64" s="17">
        <v>480102.69642857148</v>
      </c>
      <c r="G64" s="17">
        <v>709532.30357142864</v>
      </c>
      <c r="H64" s="17">
        <v>1189635</v>
      </c>
      <c r="I64" s="31">
        <f>E64-'[1]связь с ИТОГ ДЕНЬГИ 2024'!R64</f>
        <v>0</v>
      </c>
      <c r="J64" s="18">
        <f>H64-'[1]связь с ИТОГ ДЕНЬГИ 2024'!S64</f>
        <v>0</v>
      </c>
    </row>
    <row r="65" spans="2:10" ht="15.6" hidden="1">
      <c r="B65" s="23" t="s">
        <v>66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31">
        <f>E65-'[1]связь с ИТОГ ДЕНЬГИ 2024'!R65</f>
        <v>0</v>
      </c>
      <c r="J65" s="18">
        <f>H65-'[1]связь с ИТОГ ДЕНЬГИ 2024'!S65</f>
        <v>0</v>
      </c>
    </row>
    <row r="66" spans="2:10" ht="15.6">
      <c r="B66" s="23" t="s">
        <v>67</v>
      </c>
      <c r="C66" s="17">
        <v>6129</v>
      </c>
      <c r="D66" s="17">
        <v>9049</v>
      </c>
      <c r="E66" s="17">
        <v>15178</v>
      </c>
      <c r="F66" s="17">
        <v>38550604.815100603</v>
      </c>
      <c r="G66" s="17">
        <v>56916499.18489939</v>
      </c>
      <c r="H66" s="17">
        <v>95467104</v>
      </c>
      <c r="I66" s="31">
        <f>E66-'[1]связь с ИТОГ ДЕНЬГИ 2024'!R66</f>
        <v>0.3999999999996362</v>
      </c>
      <c r="J66" s="18">
        <f>H66-'[1]связь с ИТОГ ДЕНЬГИ 2024'!S66</f>
        <v>0</v>
      </c>
    </row>
    <row r="67" spans="2:10" ht="15.6">
      <c r="B67" s="23" t="s">
        <v>68</v>
      </c>
      <c r="C67" s="17">
        <v>2733</v>
      </c>
      <c r="D67" s="17">
        <v>4035</v>
      </c>
      <c r="E67" s="17">
        <v>6768</v>
      </c>
      <c r="F67" s="17">
        <v>16710635.140155351</v>
      </c>
      <c r="G67" s="17">
        <v>24671574.38365417</v>
      </c>
      <c r="H67" s="17">
        <v>41382209.523809522</v>
      </c>
      <c r="I67" s="31">
        <f>E67-'[1]связь с ИТОГ ДЕНЬГИ 2024'!R67</f>
        <v>0</v>
      </c>
      <c r="J67" s="18">
        <f>H67-'[1]связь с ИТОГ ДЕНЬГИ 2024'!S67</f>
        <v>0</v>
      </c>
    </row>
    <row r="68" spans="2:10" ht="15.6">
      <c r="B68" s="23" t="s">
        <v>69</v>
      </c>
      <c r="C68" s="17">
        <v>816</v>
      </c>
      <c r="D68" s="17">
        <v>1204</v>
      </c>
      <c r="E68" s="17">
        <v>2020</v>
      </c>
      <c r="F68" s="17">
        <v>3390744.9980198024</v>
      </c>
      <c r="G68" s="17">
        <v>5003011.0019801985</v>
      </c>
      <c r="H68" s="17">
        <v>8393756</v>
      </c>
      <c r="I68" s="31">
        <f>E68-'[1]связь с ИТОГ ДЕНЬГИ 2024'!R68</f>
        <v>0</v>
      </c>
      <c r="J68" s="18">
        <f>H68-'[1]связь с ИТОГ ДЕНЬГИ 2024'!S68</f>
        <v>0</v>
      </c>
    </row>
    <row r="69" spans="2:10" ht="15.6">
      <c r="B69" s="16" t="s">
        <v>70</v>
      </c>
      <c r="C69" s="17">
        <v>213</v>
      </c>
      <c r="D69" s="17">
        <v>337</v>
      </c>
      <c r="E69" s="17">
        <v>550</v>
      </c>
      <c r="F69" s="17">
        <v>59562.545454545456</v>
      </c>
      <c r="G69" s="17">
        <v>94237.454545454544</v>
      </c>
      <c r="H69" s="17">
        <v>153800</v>
      </c>
      <c r="I69" s="31">
        <f>E69-'[1]связь с ИТОГ ДЕНЬГИ 2024'!R69</f>
        <v>0</v>
      </c>
      <c r="J69" s="18">
        <f>H69-'[1]связь с ИТОГ ДЕНЬГИ 2024'!S69</f>
        <v>0</v>
      </c>
    </row>
    <row r="70" spans="2:10" ht="15.6" hidden="1">
      <c r="B70" s="16" t="s">
        <v>71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31">
        <f>E70-'[1]связь с ИТОГ ДЕНЬГИ 2024'!R70</f>
        <v>0</v>
      </c>
      <c r="J70" s="18">
        <f>H70-'[1]связь с ИТОГ ДЕНЬГИ 2024'!S70</f>
        <v>0</v>
      </c>
    </row>
    <row r="71" spans="2:10" ht="15.6" hidden="1">
      <c r="B71" s="16" t="s">
        <v>72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31">
        <f>E71-'[1]связь с ИТОГ ДЕНЬГИ 2024'!R71</f>
        <v>0</v>
      </c>
      <c r="J71" s="18">
        <f>H71-'[1]связь с ИТОГ ДЕНЬГИ 2024'!S71</f>
        <v>0</v>
      </c>
    </row>
    <row r="72" spans="2:10" ht="15.6" hidden="1">
      <c r="B72" s="23" t="s">
        <v>73</v>
      </c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31">
        <f>E72-'[1]связь с ИТОГ ДЕНЬГИ 2024'!R72</f>
        <v>0</v>
      </c>
      <c r="J72" s="18">
        <f>H72-'[1]связь с ИТОГ ДЕНЬГИ 2024'!S72</f>
        <v>0</v>
      </c>
    </row>
    <row r="73" spans="2:10" ht="15.6">
      <c r="B73" s="16" t="s">
        <v>74</v>
      </c>
      <c r="C73" s="17">
        <v>213</v>
      </c>
      <c r="D73" s="17">
        <v>337</v>
      </c>
      <c r="E73" s="17">
        <v>550</v>
      </c>
      <c r="F73" s="17">
        <v>878323.7018181819</v>
      </c>
      <c r="G73" s="17">
        <v>1389648.2981818183</v>
      </c>
      <c r="H73" s="17">
        <v>2267972</v>
      </c>
      <c r="I73" s="31">
        <f>E73-'[1]связь с ИТОГ ДЕНЬГИ 2024'!R73</f>
        <v>0</v>
      </c>
      <c r="J73" s="18">
        <f>H73-'[1]связь с ИТОГ ДЕНЬГИ 2024'!S73</f>
        <v>0</v>
      </c>
    </row>
    <row r="74" spans="2:10" ht="15.6" hidden="1">
      <c r="B74" s="16" t="s">
        <v>75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31">
        <f>E74-'[1]связь с ИТОГ ДЕНЬГИ 2024'!R74</f>
        <v>0</v>
      </c>
      <c r="J74" s="18">
        <f>H74-'[1]связь с ИТОГ ДЕНЬГИ 2024'!S74</f>
        <v>0</v>
      </c>
    </row>
    <row r="75" spans="2:10" ht="15.6" hidden="1">
      <c r="B75" s="16" t="s">
        <v>76</v>
      </c>
      <c r="C75" s="17">
        <v>0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31">
        <f>E75-'[1]связь с ИТОГ ДЕНЬГИ 2024'!R75</f>
        <v>0</v>
      </c>
      <c r="J75" s="18">
        <f>H75-'[1]связь с ИТОГ ДЕНЬГИ 2024'!S75</f>
        <v>0</v>
      </c>
    </row>
    <row r="76" spans="2:10" ht="15.6">
      <c r="B76" s="16" t="s">
        <v>77</v>
      </c>
      <c r="C76" s="17">
        <v>363</v>
      </c>
      <c r="D76" s="17">
        <v>537</v>
      </c>
      <c r="E76" s="17">
        <v>900</v>
      </c>
      <c r="F76" s="17">
        <v>12800654.130000001</v>
      </c>
      <c r="G76" s="17">
        <v>18936504.870000001</v>
      </c>
      <c r="H76" s="17">
        <v>31737159</v>
      </c>
      <c r="I76" s="31">
        <f>E76-'[1]связь с ИТОГ ДЕНЬГИ 2024'!R76</f>
        <v>0</v>
      </c>
      <c r="J76" s="18">
        <f>H76-'[1]связь с ИТОГ ДЕНЬГИ 2024'!S76</f>
        <v>0</v>
      </c>
    </row>
    <row r="77" spans="2:10" ht="15.6">
      <c r="B77" s="16" t="s">
        <v>78</v>
      </c>
      <c r="C77" s="17">
        <v>7210</v>
      </c>
      <c r="D77" s="17">
        <v>10646</v>
      </c>
      <c r="E77" s="17">
        <v>17856</v>
      </c>
      <c r="F77" s="17">
        <v>45350900</v>
      </c>
      <c r="G77" s="17">
        <v>66963340</v>
      </c>
      <c r="H77" s="17">
        <v>112314240</v>
      </c>
      <c r="I77" s="31">
        <f>E77-'[1]связь с ИТОГ ДЕНЬГИ 2024'!R77</f>
        <v>0</v>
      </c>
      <c r="J77" s="18">
        <f>H77-'[1]связь с ИТОГ ДЕНЬГИ 2024'!S77</f>
        <v>0</v>
      </c>
    </row>
    <row r="78" spans="2:10" ht="15.6">
      <c r="B78" s="16" t="s">
        <v>79</v>
      </c>
      <c r="C78" s="17">
        <v>108</v>
      </c>
      <c r="D78" s="17">
        <v>159</v>
      </c>
      <c r="E78" s="17">
        <v>267</v>
      </c>
      <c r="F78" s="17">
        <v>956285.39325842704</v>
      </c>
      <c r="G78" s="17">
        <v>1407864.6067415732</v>
      </c>
      <c r="H78" s="17">
        <v>2364150</v>
      </c>
      <c r="I78" s="31">
        <f>E78-'[1]связь с ИТОГ ДЕНЬГИ 2024'!R78</f>
        <v>0</v>
      </c>
      <c r="J78" s="18">
        <f>H78-'[1]связь с ИТОГ ДЕНЬГИ 2024'!S78</f>
        <v>0</v>
      </c>
    </row>
    <row r="79" spans="2:10" ht="15.6">
      <c r="B79" s="16" t="s">
        <v>80</v>
      </c>
      <c r="C79" s="17">
        <v>84</v>
      </c>
      <c r="D79" s="17">
        <v>123</v>
      </c>
      <c r="E79" s="17">
        <v>207</v>
      </c>
      <c r="F79" s="17">
        <v>757582.6086956521</v>
      </c>
      <c r="G79" s="17">
        <v>1109317.3913043477</v>
      </c>
      <c r="H79" s="17">
        <v>1866899.9999999998</v>
      </c>
      <c r="I79" s="31">
        <f>E79-'[1]связь с ИТОГ ДЕНЬГИ 2024'!R79</f>
        <v>0</v>
      </c>
      <c r="J79" s="18">
        <f>H79-'[1]связь с ИТОГ ДЕНЬГИ 2024'!S79</f>
        <v>0</v>
      </c>
    </row>
    <row r="80" spans="2:10" ht="15.6" hidden="1">
      <c r="B80" s="34" t="s">
        <v>81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31">
        <f>E80-'[1]связь с ИТОГ ДЕНЬГИ 2024'!R80</f>
        <v>0</v>
      </c>
      <c r="J80" s="18">
        <f>H80-'[1]связь с ИТОГ ДЕНЬГИ 2024'!S80</f>
        <v>0</v>
      </c>
    </row>
    <row r="81" spans="2:10" ht="15.6">
      <c r="B81" s="34" t="s">
        <v>82</v>
      </c>
      <c r="C81" s="17">
        <v>79</v>
      </c>
      <c r="D81" s="17">
        <v>116</v>
      </c>
      <c r="E81" s="17">
        <v>195</v>
      </c>
      <c r="F81" s="17">
        <v>609819.23076923075</v>
      </c>
      <c r="G81" s="17">
        <v>895430.76923076925</v>
      </c>
      <c r="H81" s="17">
        <v>1505250</v>
      </c>
      <c r="I81" s="31">
        <f>E81-'[1]связь с ИТОГ ДЕНЬГИ 2024'!R81</f>
        <v>0</v>
      </c>
      <c r="J81" s="18">
        <f>H81-'[1]связь с ИТОГ ДЕНЬГИ 2024'!S81</f>
        <v>0</v>
      </c>
    </row>
    <row r="82" spans="2:10" ht="15.6">
      <c r="B82" s="34" t="s">
        <v>83</v>
      </c>
      <c r="C82" s="17">
        <v>785</v>
      </c>
      <c r="D82" s="17">
        <v>1160</v>
      </c>
      <c r="E82" s="17">
        <v>1945</v>
      </c>
      <c r="F82" s="17">
        <v>3297876.2133676093</v>
      </c>
      <c r="G82" s="17">
        <v>4873294.7866323907</v>
      </c>
      <c r="H82" s="17">
        <v>8171171</v>
      </c>
      <c r="I82" s="31">
        <f>E82-'[1]связь с ИТОГ ДЕНЬГИ 2024'!R82</f>
        <v>0</v>
      </c>
      <c r="J82" s="18">
        <f>H82-'[1]связь с ИТОГ ДЕНЬГИ 2024'!S82</f>
        <v>0</v>
      </c>
    </row>
    <row r="83" spans="2:10" ht="15.6" hidden="1">
      <c r="B83" s="35" t="s">
        <v>84</v>
      </c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31">
        <f>E83-'[1]связь с ИТОГ ДЕНЬГИ 2024'!R83</f>
        <v>0</v>
      </c>
      <c r="J83" s="18">
        <f>H83-'[1]связь с ИТОГ ДЕНЬГИ 2024'!S83</f>
        <v>0</v>
      </c>
    </row>
    <row r="84" spans="2:10" ht="15.6">
      <c r="B84" s="35" t="s">
        <v>85</v>
      </c>
      <c r="C84" s="17">
        <v>81</v>
      </c>
      <c r="D84" s="17">
        <v>119</v>
      </c>
      <c r="E84" s="17">
        <v>200</v>
      </c>
      <c r="F84" s="17">
        <v>2856344.31</v>
      </c>
      <c r="G84" s="17">
        <v>4196357.6900000004</v>
      </c>
      <c r="H84" s="17">
        <v>7052702</v>
      </c>
      <c r="I84" s="31">
        <f>E84-'[1]связь с ИТОГ ДЕНЬГИ 2024'!R84</f>
        <v>0</v>
      </c>
      <c r="J84" s="18">
        <f>H84-'[1]связь с ИТОГ ДЕНЬГИ 2024'!S84</f>
        <v>0</v>
      </c>
    </row>
    <row r="85" spans="2:10" ht="15.6" hidden="1">
      <c r="B85" s="35" t="s">
        <v>86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31">
        <f>E85-'[1]связь с ИТОГ ДЕНЬГИ 2024'!R85</f>
        <v>0</v>
      </c>
      <c r="J85" s="18">
        <f>H85-'[1]связь с ИТОГ ДЕНЬГИ 2024'!S85</f>
        <v>0</v>
      </c>
    </row>
    <row r="86" spans="2:10" ht="15.6" hidden="1">
      <c r="B86" s="35" t="s">
        <v>87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31">
        <f>E86-'[1]связь с ИТОГ ДЕНЬГИ 2024'!R86</f>
        <v>0</v>
      </c>
      <c r="J86" s="18">
        <f>H86-'[1]связь с ИТОГ ДЕНЬГИ 2024'!S86</f>
        <v>0</v>
      </c>
    </row>
    <row r="87" spans="2:10" ht="15.6" hidden="1">
      <c r="B87" s="35" t="s">
        <v>88</v>
      </c>
      <c r="C87" s="17">
        <v>0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31">
        <f>E87-'[1]связь с ИТОГ ДЕНЬГИ 2024'!R87</f>
        <v>0</v>
      </c>
      <c r="J87" s="18">
        <f>H87-'[1]связь с ИТОГ ДЕНЬГИ 2024'!S87</f>
        <v>0</v>
      </c>
    </row>
    <row r="88" spans="2:10" ht="15.6" hidden="1">
      <c r="B88" s="35" t="s">
        <v>89</v>
      </c>
      <c r="C88" s="17">
        <v>0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31">
        <f>E88-'[1]связь с ИТОГ ДЕНЬГИ 2024'!R88</f>
        <v>0</v>
      </c>
      <c r="J88" s="18">
        <f>H88-'[1]связь с ИТОГ ДЕНЬГИ 2024'!S88</f>
        <v>0</v>
      </c>
    </row>
    <row r="89" spans="2:10" ht="15.6" hidden="1">
      <c r="B89" s="35" t="s">
        <v>90</v>
      </c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31">
        <f>E89-'[1]связь с ИТОГ ДЕНЬГИ 2024'!R89</f>
        <v>0</v>
      </c>
      <c r="J89" s="18">
        <f>H89-'[1]связь с ИТОГ ДЕНЬГИ 2024'!S89</f>
        <v>0</v>
      </c>
    </row>
    <row r="90" spans="2:10" ht="15.6" hidden="1">
      <c r="B90" s="35" t="s">
        <v>91</v>
      </c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31">
        <f>E90-'[1]связь с ИТОГ ДЕНЬГИ 2024'!R90</f>
        <v>0</v>
      </c>
      <c r="J90" s="18">
        <f>H90-'[1]связь с ИТОГ ДЕНЬГИ 2024'!S90</f>
        <v>0</v>
      </c>
    </row>
    <row r="91" spans="2:10" ht="15.6" hidden="1">
      <c r="B91" s="35" t="s">
        <v>92</v>
      </c>
      <c r="C91" s="17">
        <v>0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31">
        <f>E91-'[1]связь с ИТОГ ДЕНЬГИ 2024'!R91</f>
        <v>0</v>
      </c>
      <c r="J91" s="18">
        <f>H91-'[1]связь с ИТОГ ДЕНЬГИ 2024'!S91</f>
        <v>0</v>
      </c>
    </row>
    <row r="92" spans="2:10">
      <c r="B92" s="19" t="s">
        <v>93</v>
      </c>
      <c r="C92" s="17">
        <v>19379</v>
      </c>
      <c r="D92" s="17">
        <v>28657</v>
      </c>
      <c r="E92" s="17">
        <v>48036</v>
      </c>
      <c r="F92" s="17">
        <v>126699435.78306799</v>
      </c>
      <c r="G92" s="17">
        <v>187166612.74074155</v>
      </c>
      <c r="H92" s="17">
        <v>313866048.52380955</v>
      </c>
      <c r="I92" s="31">
        <f>E92-'[1]связь с ИТОГ ДЕНЬГИ 2024'!R92</f>
        <v>0.40000000000145519</v>
      </c>
      <c r="J92" s="18">
        <f>H92-'[1]связь с ИТОГ ДЕНЬГИ 2024'!S92</f>
        <v>0</v>
      </c>
    </row>
    <row r="93" spans="2:10">
      <c r="B93" s="19" t="s">
        <v>94</v>
      </c>
      <c r="C93" s="17">
        <v>172661</v>
      </c>
      <c r="D93" s="17">
        <v>271924</v>
      </c>
      <c r="E93" s="17">
        <v>444585</v>
      </c>
      <c r="F93" s="17">
        <v>264855537.33753717</v>
      </c>
      <c r="G93" s="17">
        <v>399633835.35218143</v>
      </c>
      <c r="H93" s="17">
        <v>664489372.6897186</v>
      </c>
      <c r="I93" s="31">
        <f>E93-'[1]связь с ИТОГ ДЕНЬГИ 2024'!R93</f>
        <v>0.40000000002328306</v>
      </c>
      <c r="J93" s="18">
        <f>H93-'[1]связь с ИТОГ ДЕНЬГИ 2024'!S93</f>
        <v>0</v>
      </c>
    </row>
    <row r="94" spans="2:10" ht="15.6" hidden="1">
      <c r="B94" s="26"/>
      <c r="E94" s="27">
        <f>'[1]связь с ИТОГ ДЕНЬГИ 2024'!R93</f>
        <v>444584.6</v>
      </c>
      <c r="H94" s="27">
        <f>'[1]связь с ИТОГ ДЕНЬГИ 2024'!S93</f>
        <v>664489372.68971872</v>
      </c>
    </row>
    <row r="95" spans="2:10" hidden="1">
      <c r="E95" s="27">
        <f>E93-E94</f>
        <v>0.40000000002328306</v>
      </c>
      <c r="H95" s="27">
        <f>H93-H94</f>
        <v>0</v>
      </c>
    </row>
    <row r="96" spans="2:10" hidden="1"/>
    <row r="97" hidden="1"/>
  </sheetData>
  <mergeCells count="2">
    <mergeCell ref="B1:N1"/>
    <mergeCell ref="B2:B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00"/>
  <sheetViews>
    <sheetView zoomScale="70" zoomScaleNormal="70" workbookViewId="0">
      <selection activeCell="V39" sqref="V39"/>
    </sheetView>
  </sheetViews>
  <sheetFormatPr defaultColWidth="9.109375" defaultRowHeight="14.4"/>
  <cols>
    <col min="1" max="1" width="9.109375" style="1"/>
    <col min="2" max="2" width="60.44140625" style="28" customWidth="1"/>
    <col min="3" max="5" width="20.88671875" style="1" customWidth="1"/>
    <col min="6" max="6" width="9.109375" style="3"/>
    <col min="7" max="7" width="11.44140625" style="3" hidden="1" customWidth="1"/>
    <col min="8" max="8" width="0" style="3" hidden="1" customWidth="1"/>
    <col min="9" max="16384" width="9.109375" style="3"/>
  </cols>
  <sheetData>
    <row r="1" spans="2:10">
      <c r="B1" s="42" t="s">
        <v>108</v>
      </c>
      <c r="C1" s="42"/>
      <c r="D1" s="42"/>
      <c r="E1" s="42"/>
      <c r="F1" s="42"/>
      <c r="G1" s="42"/>
      <c r="H1" s="42"/>
      <c r="I1" s="42"/>
      <c r="J1" s="42"/>
    </row>
    <row r="2" spans="2:10" ht="18.75" customHeight="1">
      <c r="B2" s="40" t="s">
        <v>3</v>
      </c>
      <c r="C2" s="5" t="s">
        <v>6</v>
      </c>
      <c r="D2" s="6"/>
      <c r="E2" s="32"/>
    </row>
    <row r="3" spans="2:10" ht="59.25" customHeight="1">
      <c r="B3" s="40"/>
      <c r="C3" s="12" t="s">
        <v>7</v>
      </c>
      <c r="D3" s="12" t="s">
        <v>8</v>
      </c>
      <c r="E3" s="12" t="s">
        <v>9</v>
      </c>
    </row>
    <row r="4" spans="2:10">
      <c r="B4" s="40"/>
      <c r="C4" s="13"/>
      <c r="D4" s="13"/>
      <c r="E4" s="13" t="s">
        <v>10</v>
      </c>
    </row>
    <row r="5" spans="2:10" ht="15.6">
      <c r="B5" s="14" t="s">
        <v>11</v>
      </c>
      <c r="C5" s="15"/>
      <c r="D5" s="15"/>
      <c r="E5" s="15"/>
    </row>
    <row r="6" spans="2:10" ht="15.6">
      <c r="B6" s="16" t="s">
        <v>12</v>
      </c>
      <c r="C6" s="17">
        <f>'[1]СТАЦИОНАР сайт'!I6+'[1]ДНЕВНОЙ сайт'!I6+'[1]ПРОФИЛАКТИКА сайт'!I6+'[1]НЕОТЛОЖКА сайт'!I6+'[1]ОБРАЩЕНИЯ сайт'!V6+'[1]ОБРАЩЕНИЯ сайт'!L6+'[1]СКОРАЯ сайт'!F6+'[1]УСЛУГИ сайт'!F6+'[1]СТАЦИОНАР сайт'!Z6+'[1]ДНЕВНОЙ сайт'!S6</f>
        <v>783934755.42877281</v>
      </c>
      <c r="D6" s="17">
        <f>'[1]СТАЦИОНАР сайт'!J6+'[1]ДНЕВНОЙ сайт'!J6+'[1]ПРОФИЛАКТИКА сайт'!J6+'[1]НЕОТЛОЖКА сайт'!J6+'[1]ОБРАЩЕНИЯ сайт'!W6+'[1]ОБРАЩЕНИЯ сайт'!M6+'[1]СКОРАЯ сайт'!G6+'[1]УСЛУГИ сайт'!G6+'[1]СТАЦИОНАР сайт'!AA6+'[1]ДНЕВНОЙ сайт'!T6</f>
        <v>1217616461.7394083</v>
      </c>
      <c r="E6" s="17">
        <f>D6+C6</f>
        <v>2001551217.1681809</v>
      </c>
      <c r="G6" s="31">
        <f>E6-'[1]связь с ИТОГ ДЕНЬГИ 2024'!V6</f>
        <v>0</v>
      </c>
    </row>
    <row r="7" spans="2:10" ht="15.6">
      <c r="B7" s="16" t="s">
        <v>13</v>
      </c>
      <c r="C7" s="17">
        <f>'[1]СТАЦИОНАР сайт'!I7+'[1]ДНЕВНОЙ сайт'!I7+'[1]ПРОФИЛАКТИКА сайт'!I7+'[1]НЕОТЛОЖКА сайт'!I7+'[1]ОБРАЩЕНИЯ сайт'!V7+'[1]ОБРАЩЕНИЯ сайт'!L7+'[1]СКОРАЯ сайт'!F7+'[1]УСЛУГИ сайт'!F7+'[1]СТАЦИОНАР сайт'!Z7+'[1]ДНЕВНОЙ сайт'!S7</f>
        <v>403848117.65923786</v>
      </c>
      <c r="D7" s="17">
        <f>'[1]СТАЦИОНАР сайт'!J7+'[1]ДНЕВНОЙ сайт'!J7+'[1]ПРОФИЛАКТИКА сайт'!J7+'[1]НЕОТЛОЖКА сайт'!J7+'[1]ОБРАЩЕНИЯ сайт'!W7+'[1]ОБРАЩЕНИЯ сайт'!M7+'[1]СКОРАЯ сайт'!G7+'[1]УСЛУГИ сайт'!G7+'[1]СТАЦИОНАР сайт'!AA7+'[1]ДНЕВНОЙ сайт'!T7</f>
        <v>712857329.28245401</v>
      </c>
      <c r="E7" s="17">
        <f t="shared" ref="E7:E16" si="0">D7+C7</f>
        <v>1116705446.9416919</v>
      </c>
      <c r="G7" s="31">
        <f>E7-'[1]связь с ИТОГ ДЕНЬГИ 2024'!V7</f>
        <v>0</v>
      </c>
    </row>
    <row r="8" spans="2:10" ht="15.6">
      <c r="B8" s="16" t="s">
        <v>14</v>
      </c>
      <c r="C8" s="17">
        <f>'[1]СТАЦИОНАР сайт'!I8+'[1]ДНЕВНОЙ сайт'!I8+'[1]ПРОФИЛАКТИКА сайт'!I8+'[1]НЕОТЛОЖКА сайт'!I8+'[1]ОБРАЩЕНИЯ сайт'!V8+'[1]ОБРАЩЕНИЯ сайт'!L8+'[1]СКОРАЯ сайт'!F8+'[1]УСЛУГИ сайт'!F8+'[1]СТАЦИОНАР сайт'!Z8+'[1]ДНЕВНОЙ сайт'!S8</f>
        <v>575824226.1413517</v>
      </c>
      <c r="D8" s="17">
        <f>'[1]СТАЦИОНАР сайт'!J8+'[1]ДНЕВНОЙ сайт'!J8+'[1]ПРОФИЛАКТИКА сайт'!J8+'[1]НЕОТЛОЖКА сайт'!J8+'[1]ОБРАЩЕНИЯ сайт'!W8+'[1]ОБРАЩЕНИЯ сайт'!M8+'[1]СКОРАЯ сайт'!G8+'[1]УСЛУГИ сайт'!G8+'[1]СТАЦИОНАР сайт'!AA8+'[1]ДНЕВНОЙ сайт'!T8</f>
        <v>851645125.19035697</v>
      </c>
      <c r="E8" s="17">
        <f t="shared" si="0"/>
        <v>1427469351.3317087</v>
      </c>
      <c r="G8" s="31">
        <f>E8-'[1]связь с ИТОГ ДЕНЬГИ 2024'!V8</f>
        <v>0</v>
      </c>
    </row>
    <row r="9" spans="2:10" ht="15.6">
      <c r="B9" s="16" t="s">
        <v>15</v>
      </c>
      <c r="C9" s="17">
        <f>'[1]СТАЦИОНАР сайт'!I9+'[1]ДНЕВНОЙ сайт'!I9+'[1]ПРОФИЛАКТИКА сайт'!I9+'[1]НЕОТЛОЖКА сайт'!I9+'[1]ОБРАЩЕНИЯ сайт'!V9+'[1]ОБРАЩЕНИЯ сайт'!L9+'[1]СКОРАЯ сайт'!F9+'[1]УСЛУГИ сайт'!F9+'[1]СТАЦИОНАР сайт'!Z9+'[1]ДНЕВНОЙ сайт'!S9</f>
        <v>64063805.742819324</v>
      </c>
      <c r="D9" s="17">
        <f>'[1]СТАЦИОНАР сайт'!J9+'[1]ДНЕВНОЙ сайт'!J9+'[1]ПРОФИЛАКТИКА сайт'!J9+'[1]НЕОТЛОЖКА сайт'!J9+'[1]ОБРАЩЕНИЯ сайт'!W9+'[1]ОБРАЩЕНИЯ сайт'!M9+'[1]СКОРАЯ сайт'!G9+'[1]УСЛУГИ сайт'!G9+'[1]СТАЦИОНАР сайт'!AA9+'[1]ДНЕВНОЙ сайт'!T9</f>
        <v>102770750.17718068</v>
      </c>
      <c r="E9" s="17">
        <f t="shared" si="0"/>
        <v>166834555.92000002</v>
      </c>
      <c r="G9" s="31">
        <f>E9-'[1]связь с ИТОГ ДЕНЬГИ 2024'!V9</f>
        <v>0</v>
      </c>
    </row>
    <row r="10" spans="2:10" ht="15.6">
      <c r="B10" s="16" t="s">
        <v>16</v>
      </c>
      <c r="C10" s="17">
        <f>'[1]СТАЦИОНАР сайт'!I10+'[1]ДНЕВНОЙ сайт'!I10+'[1]ПРОФИЛАКТИКА сайт'!I10+'[1]НЕОТЛОЖКА сайт'!I10+'[1]ОБРАЩЕНИЯ сайт'!V10+'[1]ОБРАЩЕНИЯ сайт'!L10+'[1]СКОРАЯ сайт'!F10+'[1]УСЛУГИ сайт'!F10+'[1]СТАЦИОНАР сайт'!Z10+'[1]ДНЕВНОЙ сайт'!S10</f>
        <v>15716047.223512195</v>
      </c>
      <c r="D10" s="17">
        <f>'[1]СТАЦИОНАР сайт'!J10+'[1]ДНЕВНОЙ сайт'!J10+'[1]ПРОФИЛАКТИКА сайт'!J10+'[1]НЕОТЛОЖКА сайт'!J10+'[1]ОБРАЩЕНИЯ сайт'!W10+'[1]ОБРАЩЕНИЯ сайт'!M10+'[1]СКОРАЯ сайт'!G10+'[1]УСЛУГИ сайт'!G10+'[1]СТАЦИОНАР сайт'!AA10+'[1]ДНЕВНОЙ сайт'!T10</f>
        <v>24799779.036487803</v>
      </c>
      <c r="E10" s="17">
        <f t="shared" si="0"/>
        <v>40515826.259999998</v>
      </c>
      <c r="G10" s="31">
        <f>E10-'[1]связь с ИТОГ ДЕНЬГИ 2024'!V10</f>
        <v>0</v>
      </c>
    </row>
    <row r="11" spans="2:10" ht="15.6">
      <c r="B11" s="16" t="s">
        <v>17</v>
      </c>
      <c r="C11" s="17">
        <f>'[1]СТАЦИОНАР сайт'!I11+'[1]ДНЕВНОЙ сайт'!I11+'[1]ПРОФИЛАКТИКА сайт'!I11+'[1]НЕОТЛОЖКА сайт'!I11+'[1]ОБРАЩЕНИЯ сайт'!V11+'[1]ОБРАЩЕНИЯ сайт'!L11+'[1]СКОРАЯ сайт'!F11+'[1]УСЛУГИ сайт'!F11+'[1]СТАЦИОНАР сайт'!Z11+'[1]ДНЕВНОЙ сайт'!S11</f>
        <v>8194309.9747360172</v>
      </c>
      <c r="D11" s="17">
        <f>'[1]СТАЦИОНАР сайт'!J11+'[1]ДНЕВНОЙ сайт'!J11+'[1]ПРОФИЛАКТИКА сайт'!J11+'[1]НЕОТЛОЖКА сайт'!J11+'[1]ОБРАЩЕНИЯ сайт'!W11+'[1]ОБРАЩЕНИЯ сайт'!M11+'[1]СКОРАЯ сайт'!G11+'[1]УСЛУГИ сайт'!G11+'[1]СТАЦИОНАР сайт'!AA11+'[1]ДНЕВНОЙ сайт'!T11</f>
        <v>15541910.01260999</v>
      </c>
      <c r="E11" s="17">
        <f t="shared" si="0"/>
        <v>23736219.987346008</v>
      </c>
      <c r="G11" s="31">
        <f>E11-'[1]связь с ИТОГ ДЕНЬГИ 2024'!V11</f>
        <v>0</v>
      </c>
    </row>
    <row r="12" spans="2:10" ht="15.6">
      <c r="B12" s="16" t="s">
        <v>18</v>
      </c>
      <c r="C12" s="17">
        <f>'[1]СТАЦИОНАР сайт'!I12+'[1]ДНЕВНОЙ сайт'!I12+'[1]ПРОФИЛАКТИКА сайт'!I12+'[1]НЕОТЛОЖКА сайт'!I12+'[1]ОБРАЩЕНИЯ сайт'!V12+'[1]ОБРАЩЕНИЯ сайт'!L12+'[1]СКОРАЯ сайт'!F12+'[1]УСЛУГИ сайт'!F12+'[1]СТАЦИОНАР сайт'!Z12+'[1]ДНЕВНОЙ сайт'!S12</f>
        <v>1157100.244427124</v>
      </c>
      <c r="D12" s="17">
        <f>'[1]СТАЦИОНАР сайт'!J12+'[1]ДНЕВНОЙ сайт'!J12+'[1]ПРОФИЛАКТИКА сайт'!J12+'[1]НЕОТЛОЖКА сайт'!J12+'[1]ОБРАЩЕНИЯ сайт'!W12+'[1]ОБРАЩЕНИЯ сайт'!M12+'[1]СКОРАЯ сайт'!G12+'[1]УСЛУГИ сайт'!G12+'[1]СТАЦИОНАР сайт'!AA12+'[1]ДНЕВНОЙ сайт'!T12</f>
        <v>1708844.9555728761</v>
      </c>
      <c r="E12" s="17">
        <f t="shared" si="0"/>
        <v>2865945.2</v>
      </c>
      <c r="G12" s="31">
        <f>E12-'[1]связь с ИТОГ ДЕНЬГИ 2024'!V12</f>
        <v>0</v>
      </c>
    </row>
    <row r="13" spans="2:10" ht="15.6">
      <c r="B13" s="16" t="s">
        <v>19</v>
      </c>
      <c r="C13" s="17">
        <f>'[1]СТАЦИОНАР сайт'!I13+'[1]ДНЕВНОЙ сайт'!I13+'[1]ПРОФИЛАКТИКА сайт'!I13+'[1]НЕОТЛОЖКА сайт'!I13+'[1]ОБРАЩЕНИЯ сайт'!V13+'[1]ОБРАЩЕНИЯ сайт'!L13+'[1]СКОРАЯ сайт'!F13+'[1]УСЛУГИ сайт'!F13+'[1]СТАЦИОНАР сайт'!Z13+'[1]ДНЕВНОЙ сайт'!S13</f>
        <v>2313220</v>
      </c>
      <c r="D13" s="17">
        <f>'[1]СТАЦИОНАР сайт'!J13+'[1]ДНЕВНОЙ сайт'!J13+'[1]ПРОФИЛАКТИКА сайт'!J13+'[1]НЕОТЛОЖКА сайт'!J13+'[1]ОБРАЩЕНИЯ сайт'!W13+'[1]ОБРАЩЕНИЯ сайт'!M13+'[1]СКОРАЯ сайт'!G13+'[1]УСЛУГИ сайт'!G13+'[1]СТАЦИОНАР сайт'!AA13+'[1]ДНЕВНОЙ сайт'!T13</f>
        <v>3415580</v>
      </c>
      <c r="E13" s="17">
        <f t="shared" si="0"/>
        <v>5728800</v>
      </c>
      <c r="G13" s="31">
        <f>E13-'[1]связь с ИТОГ ДЕНЬГИ 2024'!V13</f>
        <v>0</v>
      </c>
    </row>
    <row r="14" spans="2:10" ht="31.2" hidden="1">
      <c r="B14" s="16" t="s">
        <v>20</v>
      </c>
      <c r="C14" s="17">
        <f>'[1]СТАЦИОНАР сайт'!I14+'[1]ДНЕВНОЙ сайт'!I14+'[1]ПРОФИЛАКТИКА сайт'!I14+'[1]НЕОТЛОЖКА сайт'!I14+'[1]ОБРАЩЕНИЯ сайт'!V14+'[1]ОБРАЩЕНИЯ сайт'!L14+'[1]СКОРАЯ сайт'!F14+'[1]УСЛУГИ сайт'!F14+'[1]СТАЦИОНАР сайт'!Z14+'[1]ДНЕВНОЙ сайт'!S14</f>
        <v>0</v>
      </c>
      <c r="D14" s="17">
        <f>'[1]СТАЦИОНАР сайт'!J14+'[1]ДНЕВНОЙ сайт'!J14+'[1]ПРОФИЛАКТИКА сайт'!J14+'[1]НЕОТЛОЖКА сайт'!J14+'[1]ОБРАЩЕНИЯ сайт'!W14+'[1]ОБРАЩЕНИЯ сайт'!M14+'[1]СКОРАЯ сайт'!G14+'[1]УСЛУГИ сайт'!G14+'[1]СТАЦИОНАР сайт'!AA14+'[1]ДНЕВНОЙ сайт'!T14</f>
        <v>0</v>
      </c>
      <c r="E14" s="17">
        <f t="shared" si="0"/>
        <v>0</v>
      </c>
      <c r="G14" s="31">
        <f>E14-'[1]связь с ИТОГ ДЕНЬГИ 2024'!V14</f>
        <v>0</v>
      </c>
    </row>
    <row r="15" spans="2:10" ht="15.6" hidden="1">
      <c r="B15" s="16"/>
      <c r="C15" s="17">
        <f>'[1]СТАЦИОНАР сайт'!I15+'[1]ДНЕВНОЙ сайт'!I15+'[1]ПРОФИЛАКТИКА сайт'!I15+'[1]НЕОТЛОЖКА сайт'!I15+'[1]ОБРАЩЕНИЯ сайт'!V15+'[1]ОБРАЩЕНИЯ сайт'!L15+'[1]СКОРАЯ сайт'!F15+'[1]УСЛУГИ сайт'!F15+'[1]СТАЦИОНАР сайт'!Z15+'[1]ДНЕВНОЙ сайт'!S15</f>
        <v>0</v>
      </c>
      <c r="D15" s="17">
        <f>'[1]СТАЦИОНАР сайт'!J15+'[1]ДНЕВНОЙ сайт'!J15+'[1]ПРОФИЛАКТИКА сайт'!J15+'[1]НЕОТЛОЖКА сайт'!J15+'[1]ОБРАЩЕНИЯ сайт'!W15+'[1]ОБРАЩЕНИЯ сайт'!M15+'[1]СКОРАЯ сайт'!G15+'[1]УСЛУГИ сайт'!G15+'[1]СТАЦИОНАР сайт'!AA15+'[1]ДНЕВНОЙ сайт'!T15</f>
        <v>0</v>
      </c>
      <c r="E15" s="17">
        <f t="shared" si="0"/>
        <v>0</v>
      </c>
      <c r="G15" s="31">
        <f>E15-'[1]связь с ИТОГ ДЕНЬГИ 2024'!V15</f>
        <v>0</v>
      </c>
    </row>
    <row r="16" spans="2:10" ht="15.6" hidden="1">
      <c r="B16" s="16"/>
      <c r="C16" s="17">
        <f>'[1]СТАЦИОНАР сайт'!I16+'[1]ДНЕВНОЙ сайт'!I16+'[1]ПРОФИЛАКТИКА сайт'!I16+'[1]НЕОТЛОЖКА сайт'!I16+'[1]ОБРАЩЕНИЯ сайт'!V16+'[1]ОБРАЩЕНИЯ сайт'!L16+'[1]СКОРАЯ сайт'!F16+'[1]УСЛУГИ сайт'!F16+'[1]СТАЦИОНАР сайт'!Z16+'[1]ДНЕВНОЙ сайт'!S16</f>
        <v>0</v>
      </c>
      <c r="D16" s="17">
        <f>'[1]СТАЦИОНАР сайт'!J16+'[1]ДНЕВНОЙ сайт'!J16+'[1]ПРОФИЛАКТИКА сайт'!J16+'[1]НЕОТЛОЖКА сайт'!J16+'[1]ОБРАЩЕНИЯ сайт'!W16+'[1]ОБРАЩЕНИЯ сайт'!M16+'[1]СКОРАЯ сайт'!G16+'[1]УСЛУГИ сайт'!G16+'[1]СТАЦИОНАР сайт'!AA16+'[1]ДНЕВНОЙ сайт'!T16</f>
        <v>0</v>
      </c>
      <c r="E16" s="17">
        <f t="shared" si="0"/>
        <v>0</v>
      </c>
      <c r="G16" s="31">
        <f>E16-'[1]связь с ИТОГ ДЕНЬГИ 2024'!V16</f>
        <v>0</v>
      </c>
    </row>
    <row r="17" spans="2:7">
      <c r="B17" s="19" t="s">
        <v>21</v>
      </c>
      <c r="C17" s="17">
        <f t="shared" ref="C17:E17" si="1">SUM(C6:C16)</f>
        <v>1855051582.4148571</v>
      </c>
      <c r="D17" s="17">
        <f t="shared" si="1"/>
        <v>2930355780.3940706</v>
      </c>
      <c r="E17" s="17">
        <f t="shared" si="1"/>
        <v>4785407362.8089275</v>
      </c>
      <c r="G17" s="31">
        <f>E17-'[1]связь с ИТОГ ДЕНЬГИ 2024'!V17</f>
        <v>0</v>
      </c>
    </row>
    <row r="18" spans="2:7" ht="15.6">
      <c r="B18" s="14" t="s">
        <v>22</v>
      </c>
      <c r="C18" s="17"/>
      <c r="D18" s="17"/>
      <c r="E18" s="17"/>
      <c r="G18" s="31">
        <f>E18-'[1]связь с ИТОГ ДЕНЬГИ 2024'!V18</f>
        <v>0</v>
      </c>
    </row>
    <row r="19" spans="2:7" ht="15.6">
      <c r="B19" s="16" t="s">
        <v>23</v>
      </c>
      <c r="C19" s="17">
        <f>'[1]СТАЦИОНАР сайт'!I19+'[1]ДНЕВНОЙ сайт'!I19+'[1]ПРОФИЛАКТИКА сайт'!I19+'[1]НЕОТЛОЖКА сайт'!I19+'[1]ОБРАЩЕНИЯ сайт'!V19+'[1]ОБРАЩЕНИЯ сайт'!L19+'[1]СКОРАЯ сайт'!F19+'[1]УСЛУГИ сайт'!F19+'[1]СТАЦИОНАР сайт'!Z19+'[1]ДНЕВНОЙ сайт'!S19</f>
        <v>314723526.65871114</v>
      </c>
      <c r="D19" s="17">
        <f>'[1]СТАЦИОНАР сайт'!J19+'[1]ДНЕВНОЙ сайт'!J19+'[1]ПРОФИЛАКТИКА сайт'!J19+'[1]НЕОТЛОЖКА сайт'!J19+'[1]ОБРАЩЕНИЯ сайт'!W19+'[1]ОБРАЩЕНИЯ сайт'!M19+'[1]СКОРАЯ сайт'!G19+'[1]УСЛУГИ сайт'!G19+'[1]СТАЦИОНАР сайт'!AA19+'[1]ДНЕВНОЙ сайт'!T19</f>
        <v>394670262.33128864</v>
      </c>
      <c r="E19" s="17">
        <f t="shared" ref="E19:E35" si="2">D19+C19</f>
        <v>709393788.98999977</v>
      </c>
      <c r="G19" s="31">
        <f>E19-'[1]связь с ИТОГ ДЕНЬГИ 2024'!V19</f>
        <v>0</v>
      </c>
    </row>
    <row r="20" spans="2:7" ht="31.2">
      <c r="B20" s="16" t="s">
        <v>24</v>
      </c>
      <c r="C20" s="17">
        <f>'[1]СТАЦИОНАР сайт'!I20+'[1]ДНЕВНОЙ сайт'!I20+'[1]ПРОФИЛАКТИКА сайт'!I20+'[1]НЕОТЛОЖКА сайт'!I20+'[1]ОБРАЩЕНИЯ сайт'!V20+'[1]ОБРАЩЕНИЯ сайт'!L20+'[1]СКОРАЯ сайт'!F20+'[1]УСЛУГИ сайт'!F20+'[1]СТАЦИОНАР сайт'!Z20+'[1]ДНЕВНОЙ сайт'!S20</f>
        <v>449288965.65648282</v>
      </c>
      <c r="D20" s="17">
        <f>'[1]СТАЦИОНАР сайт'!J20+'[1]ДНЕВНОЙ сайт'!J20+'[1]ПРОФИЛАКТИКА сайт'!J20+'[1]НЕОТЛОЖКА сайт'!J20+'[1]ОБРАЩЕНИЯ сайт'!W20+'[1]ОБРАЩЕНИЯ сайт'!M20+'[1]СКОРАЯ сайт'!G20+'[1]УСЛУГИ сайт'!G20+'[1]СТАЦИОНАР сайт'!AA20+'[1]ДНЕВНОЙ сайт'!T20</f>
        <v>568861656.88453293</v>
      </c>
      <c r="E20" s="17">
        <f t="shared" si="2"/>
        <v>1018150622.5410157</v>
      </c>
      <c r="G20" s="31">
        <f>E20-'[1]связь с ИТОГ ДЕНЬГИ 2024'!V20</f>
        <v>0</v>
      </c>
    </row>
    <row r="21" spans="2:7" ht="15.6">
      <c r="B21" s="16" t="s">
        <v>25</v>
      </c>
      <c r="C21" s="17">
        <f>'[1]СТАЦИОНАР сайт'!I21+'[1]ДНЕВНОЙ сайт'!I21+'[1]ПРОФИЛАКТИКА сайт'!I21+'[1]НЕОТЛОЖКА сайт'!I21+'[1]ОБРАЩЕНИЯ сайт'!V21+'[1]ОБРАЩЕНИЯ сайт'!L21+'[1]СКОРАЯ сайт'!F21+'[1]УСЛУГИ сайт'!F21+'[1]СТАЦИОНАР сайт'!Z21+'[1]ДНЕВНОЙ сайт'!S21</f>
        <v>1432215.9856000808</v>
      </c>
      <c r="D21" s="17">
        <f>'[1]СТАЦИОНАР сайт'!J21+'[1]ДНЕВНОЙ сайт'!J21+'[1]ПРОФИЛАКТИКА сайт'!J21+'[1]НЕОТЛОЖКА сайт'!J21+'[1]ОБРАЩЕНИЯ сайт'!W21+'[1]ОБРАЩЕНИЯ сайт'!M21+'[1]СКОРАЯ сайт'!G21+'[1]УСЛУГИ сайт'!G21+'[1]СТАЦИОНАР сайт'!AA21+'[1]ДНЕВНОЙ сайт'!T21</f>
        <v>1785002.5381499191</v>
      </c>
      <c r="E21" s="17">
        <f t="shared" si="2"/>
        <v>3217218.5237499997</v>
      </c>
      <c r="G21" s="31">
        <f>E21-'[1]связь с ИТОГ ДЕНЬГИ 2024'!V21</f>
        <v>0</v>
      </c>
    </row>
    <row r="22" spans="2:7" ht="15.6">
      <c r="B22" s="16" t="s">
        <v>26</v>
      </c>
      <c r="C22" s="17">
        <f>'[1]СТАЦИОНАР сайт'!I22+'[1]ДНЕВНОЙ сайт'!I22+'[1]ПРОФИЛАКТИКА сайт'!I22+'[1]НЕОТЛОЖКА сайт'!I22+'[1]ОБРАЩЕНИЯ сайт'!V22+'[1]ОБРАЩЕНИЯ сайт'!L22+'[1]СКОРАЯ сайт'!F22+'[1]УСЛУГИ сайт'!F22+'[1]СТАЦИОНАР сайт'!Z22+'[1]ДНЕВНОЙ сайт'!S22</f>
        <v>87865582.822723567</v>
      </c>
      <c r="D22" s="17">
        <f>'[1]СТАЦИОНАР сайт'!J22+'[1]ДНЕВНОЙ сайт'!J22+'[1]ПРОФИЛАКТИКА сайт'!J22+'[1]НЕОТЛОЖКА сайт'!J22+'[1]ОБРАЩЕНИЯ сайт'!W22+'[1]ОБРАЩЕНИЯ сайт'!M22+'[1]СКОРАЯ сайт'!G22+'[1]УСЛУГИ сайт'!G22+'[1]СТАЦИОНАР сайт'!AA22+'[1]ДНЕВНОЙ сайт'!T22</f>
        <v>106690238.94756091</v>
      </c>
      <c r="E22" s="17">
        <f t="shared" si="2"/>
        <v>194555821.77028447</v>
      </c>
      <c r="G22" s="31">
        <f>E22-'[1]связь с ИТОГ ДЕНЬГИ 2024'!V22</f>
        <v>0</v>
      </c>
    </row>
    <row r="23" spans="2:7" ht="15.6">
      <c r="B23" s="16" t="s">
        <v>27</v>
      </c>
      <c r="C23" s="17">
        <f>'[1]СТАЦИОНАР сайт'!I23+'[1]ДНЕВНОЙ сайт'!I23+'[1]ПРОФИЛАКТИКА сайт'!I23+'[1]НЕОТЛОЖКА сайт'!I23+'[1]ОБРАЩЕНИЯ сайт'!V23+'[1]ОБРАЩЕНИЯ сайт'!L23+'[1]СКОРАЯ сайт'!F23+'[1]УСЛУГИ сайт'!F23+'[1]СТАЦИОНАР сайт'!Z23+'[1]ДНЕВНОЙ сайт'!S23</f>
        <v>130306030.814099</v>
      </c>
      <c r="D23" s="17">
        <f>'[1]СТАЦИОНАР сайт'!J23+'[1]ДНЕВНОЙ сайт'!J23+'[1]ПРОФИЛАКТИКА сайт'!J23+'[1]НЕОТЛОЖКА сайт'!J23+'[1]ОБРАЩЕНИЯ сайт'!W23+'[1]ОБРАЩЕНИЯ сайт'!M23+'[1]СКОРАЯ сайт'!G23+'[1]УСЛУГИ сайт'!G23+'[1]СТАЦИОНАР сайт'!AA23+'[1]ДНЕВНОЙ сайт'!T23</f>
        <v>161594632.15464377</v>
      </c>
      <c r="E23" s="17">
        <f t="shared" si="2"/>
        <v>291900662.96874279</v>
      </c>
      <c r="G23" s="31">
        <f>E23-'[1]связь с ИТОГ ДЕНЬГИ 2024'!V23</f>
        <v>0</v>
      </c>
    </row>
    <row r="24" spans="2:7" ht="15.6">
      <c r="B24" s="16" t="s">
        <v>28</v>
      </c>
      <c r="C24" s="17">
        <f>'[1]СТАЦИОНАР сайт'!I24+'[1]ДНЕВНОЙ сайт'!I24+'[1]ПРОФИЛАКТИКА сайт'!I24+'[1]НЕОТЛОЖКА сайт'!I24+'[1]ОБРАЩЕНИЯ сайт'!V24+'[1]ОБРАЩЕНИЯ сайт'!L24+'[1]СКОРАЯ сайт'!F24+'[1]УСЛУГИ сайт'!F24+'[1]СТАЦИОНАР сайт'!Z24+'[1]ДНЕВНОЙ сайт'!S24</f>
        <v>169825403.80231372</v>
      </c>
      <c r="D24" s="17">
        <f>'[1]СТАЦИОНАР сайт'!J24+'[1]ДНЕВНОЙ сайт'!J24+'[1]ПРОФИЛАКТИКА сайт'!J24+'[1]НЕОТЛОЖКА сайт'!J24+'[1]ОБРАЩЕНИЯ сайт'!W24+'[1]ОБРАЩЕНИЯ сайт'!M24+'[1]СКОРАЯ сайт'!G24+'[1]УСЛУГИ сайт'!G24+'[1]СТАЦИОНАР сайт'!AA24+'[1]ДНЕВНОЙ сайт'!T24</f>
        <v>211927794.97031733</v>
      </c>
      <c r="E24" s="17">
        <f t="shared" si="2"/>
        <v>381753198.77263105</v>
      </c>
      <c r="G24" s="31">
        <f>E24-'[1]связь с ИТОГ ДЕНЬГИ 2024'!V24</f>
        <v>0</v>
      </c>
    </row>
    <row r="25" spans="2:7" ht="15.6">
      <c r="B25" s="16" t="s">
        <v>29</v>
      </c>
      <c r="C25" s="17">
        <f>'[1]СТАЦИОНАР сайт'!I25+'[1]ДНЕВНОЙ сайт'!I25+'[1]ПРОФИЛАКТИКА сайт'!I25+'[1]НЕОТЛОЖКА сайт'!I25+'[1]ОБРАЩЕНИЯ сайт'!V25+'[1]ОБРАЩЕНИЯ сайт'!L25+'[1]СКОРАЯ сайт'!F25+'[1]УСЛУГИ сайт'!F25+'[1]СТАЦИОНАР сайт'!Z25+'[1]ДНЕВНОЙ сайт'!S25</f>
        <v>71581250.237241507</v>
      </c>
      <c r="D25" s="17">
        <f>'[1]СТАЦИОНАР сайт'!J25+'[1]ДНЕВНОЙ сайт'!J25+'[1]ПРОФИЛАКТИКА сайт'!J25+'[1]НЕОТЛОЖКА сайт'!J25+'[1]ОБРАЩЕНИЯ сайт'!W25+'[1]ОБРАЩЕНИЯ сайт'!M25+'[1]СКОРАЯ сайт'!G25+'[1]УСЛУГИ сайт'!G25+'[1]СТАЦИОНАР сайт'!AA25+'[1]ДНЕВНОЙ сайт'!T25</f>
        <v>99700274.197830722</v>
      </c>
      <c r="E25" s="17">
        <f t="shared" si="2"/>
        <v>171281524.43507224</v>
      </c>
      <c r="G25" s="31">
        <f>E25-'[1]связь с ИТОГ ДЕНЬГИ 2024'!V25</f>
        <v>0</v>
      </c>
    </row>
    <row r="26" spans="2:7" ht="15.6">
      <c r="B26" s="16" t="s">
        <v>30</v>
      </c>
      <c r="C26" s="17">
        <f>'[1]СТАЦИОНАР сайт'!I26+'[1]ДНЕВНОЙ сайт'!I26+'[1]ПРОФИЛАКТИКА сайт'!I26+'[1]НЕОТЛОЖКА сайт'!I26+'[1]ОБРАЩЕНИЯ сайт'!V26+'[1]ОБРАЩЕНИЯ сайт'!L26+'[1]СКОРАЯ сайт'!F26+'[1]УСЛУГИ сайт'!F26+'[1]СТАЦИОНАР сайт'!Z26+'[1]ДНЕВНОЙ сайт'!S26</f>
        <v>39494552.868076131</v>
      </c>
      <c r="D26" s="17">
        <f>'[1]СТАЦИОНАР сайт'!J26+'[1]ДНЕВНОЙ сайт'!J26+'[1]ПРОФИЛАКТИКА сайт'!J26+'[1]НЕОТЛОЖКА сайт'!J26+'[1]ОБРАЩЕНИЯ сайт'!W26+'[1]ОБРАЩЕНИЯ сайт'!M26+'[1]СКОРАЯ сайт'!G26+'[1]УСЛУГИ сайт'!G26+'[1]СТАЦИОНАР сайт'!AA26+'[1]ДНЕВНОЙ сайт'!T26</f>
        <v>55022378.279056162</v>
      </c>
      <c r="E26" s="17">
        <f t="shared" si="2"/>
        <v>94516931.147132292</v>
      </c>
      <c r="G26" s="31">
        <f>E26-'[1]связь с ИТОГ ДЕНЬГИ 2024'!V26</f>
        <v>0</v>
      </c>
    </row>
    <row r="27" spans="2:7" ht="15.6">
      <c r="B27" s="16" t="s">
        <v>31</v>
      </c>
      <c r="C27" s="17">
        <f>'[1]СТАЦИОНАР сайт'!I27+'[1]ДНЕВНОЙ сайт'!I27+'[1]ПРОФИЛАКТИКА сайт'!I27+'[1]НЕОТЛОЖКА сайт'!I27+'[1]ОБРАЩЕНИЯ сайт'!V27+'[1]ОБРАЩЕНИЯ сайт'!L27+'[1]СКОРАЯ сайт'!F27+'[1]УСЛУГИ сайт'!F27+'[1]СТАЦИОНАР сайт'!Z27+'[1]ДНЕВНОЙ сайт'!S27</f>
        <v>35530994.045461357</v>
      </c>
      <c r="D27" s="17">
        <f>'[1]СТАЦИОНАР сайт'!J27+'[1]ДНЕВНОЙ сайт'!J27+'[1]ПРОФИЛАКТИКА сайт'!J27+'[1]НЕОТЛОЖКА сайт'!J27+'[1]ОБРАЩЕНИЯ сайт'!W27+'[1]ОБРАЩЕНИЯ сайт'!M27+'[1]СКОРАЯ сайт'!G27+'[1]УСЛУГИ сайт'!G27+'[1]СТАЦИОНАР сайт'!AA27+'[1]ДНЕВНОЙ сайт'!T27</f>
        <v>49494920.653040528</v>
      </c>
      <c r="E27" s="17">
        <f t="shared" si="2"/>
        <v>85025914.698501885</v>
      </c>
      <c r="G27" s="31">
        <f>E27-'[1]связь с ИТОГ ДЕНЬГИ 2024'!V27</f>
        <v>0</v>
      </c>
    </row>
    <row r="28" spans="2:7" ht="31.2">
      <c r="B28" s="16" t="s">
        <v>32</v>
      </c>
      <c r="C28" s="17">
        <f>'[1]СТАЦИОНАР сайт'!I28+'[1]ДНЕВНОЙ сайт'!I28+'[1]ПРОФИЛАКТИКА сайт'!I28+'[1]НЕОТЛОЖКА сайт'!I28+'[1]ОБРАЩЕНИЯ сайт'!V28+'[1]ОБРАЩЕНИЯ сайт'!L28+'[1]СКОРАЯ сайт'!F28+'[1]УСЛУГИ сайт'!F28+'[1]СТАЦИОНАР сайт'!Z28+'[1]ДНЕВНОЙ сайт'!S28</f>
        <v>24797030.698605284</v>
      </c>
      <c r="D28" s="17">
        <f>'[1]СТАЦИОНАР сайт'!J28+'[1]ДНЕВНОЙ сайт'!J28+'[1]ПРОФИЛАКТИКА сайт'!J28+'[1]НЕОТЛОЖКА сайт'!J28+'[1]ОБРАЩЕНИЯ сайт'!W28+'[1]ОБРАЩЕНИЯ сайт'!M28+'[1]СКОРАЯ сайт'!G28+'[1]УСЛУГИ сайт'!G28+'[1]СТАЦИОНАР сайт'!AA28+'[1]ДНЕВНОЙ сайт'!T28</f>
        <v>36388082.22139471</v>
      </c>
      <c r="E28" s="17">
        <f t="shared" si="2"/>
        <v>61185112.919999994</v>
      </c>
      <c r="G28" s="31">
        <f>E28-'[1]связь с ИТОГ ДЕНЬГИ 2024'!V28</f>
        <v>0</v>
      </c>
    </row>
    <row r="29" spans="2:7" ht="15.6">
      <c r="B29" s="16" t="s">
        <v>33</v>
      </c>
      <c r="C29" s="17">
        <f>'[1]СТАЦИОНАР сайт'!I29+'[1]ДНЕВНОЙ сайт'!I29+'[1]ПРОФИЛАКТИКА сайт'!I29+'[1]НЕОТЛОЖКА сайт'!I29+'[1]ОБРАЩЕНИЯ сайт'!V29+'[1]ОБРАЩЕНИЯ сайт'!L29+'[1]СКОРАЯ сайт'!F29+'[1]УСЛУГИ сайт'!F29+'[1]СТАЦИОНАР сайт'!Z29+'[1]ДНЕВНОЙ сайт'!S29</f>
        <v>158089584.32766581</v>
      </c>
      <c r="D29" s="17">
        <f>'[1]СТАЦИОНАР сайт'!J29+'[1]ДНЕВНОЙ сайт'!J29+'[1]ПРОФИЛАКТИКА сайт'!J29+'[1]НЕОТЛОЖКА сайт'!J29+'[1]ОБРАЩЕНИЯ сайт'!W29+'[1]ОБРАЩЕНИЯ сайт'!M29+'[1]СКОРАЯ сайт'!G29+'[1]УСЛУГИ сайт'!G29+'[1]СТАЦИОНАР сайт'!AA29+'[1]ДНЕВНОЙ сайт'!T29</f>
        <v>193494491.42649871</v>
      </c>
      <c r="E29" s="17">
        <f t="shared" si="2"/>
        <v>351584075.75416452</v>
      </c>
      <c r="G29" s="31">
        <f>E29-'[1]связь с ИТОГ ДЕНЬГИ 2024'!V29</f>
        <v>0</v>
      </c>
    </row>
    <row r="30" spans="2:7" ht="15.6">
      <c r="B30" s="16" t="s">
        <v>34</v>
      </c>
      <c r="C30" s="17">
        <f>'[1]СТАЦИОНАР сайт'!I30+'[1]ДНЕВНОЙ сайт'!I30+'[1]ПРОФИЛАКТИКА сайт'!I30+'[1]НЕОТЛОЖКА сайт'!I30+'[1]ОБРАЩЕНИЯ сайт'!V30+'[1]ОБРАЩЕНИЯ сайт'!L30+'[1]СКОРАЯ сайт'!F30+'[1]УСЛУГИ сайт'!F30+'[1]СТАЦИОНАР сайт'!Z30+'[1]ДНЕВНОЙ сайт'!S30</f>
        <v>171281.51932000002</v>
      </c>
      <c r="D30" s="17">
        <f>'[1]СТАЦИОНАР сайт'!J30+'[1]ДНЕВНОЙ сайт'!J30+'[1]ПРОФИЛАКТИКА сайт'!J30+'[1]НЕОТЛОЖКА сайт'!J30+'[1]ОБРАЩЕНИЯ сайт'!W30+'[1]ОБРАЩЕНИЯ сайт'!M30+'[1]СКОРАЯ сайт'!G30+'[1]УСЛУГИ сайт'!G30+'[1]СТАЦИОНАР сайт'!AA30+'[1]ДНЕВНОЙ сайт'!T30</f>
        <v>253972.07068</v>
      </c>
      <c r="E30" s="17">
        <f t="shared" si="2"/>
        <v>425253.59</v>
      </c>
      <c r="G30" s="31">
        <f>E30-'[1]связь с ИТОГ ДЕНЬГИ 2024'!V30</f>
        <v>0</v>
      </c>
    </row>
    <row r="31" spans="2:7" ht="15.6">
      <c r="B31" s="16" t="s">
        <v>35</v>
      </c>
      <c r="C31" s="17">
        <f>'[1]СТАЦИОНАР сайт'!I31+'[1]ДНЕВНОЙ сайт'!I31+'[1]ПРОФИЛАКТИКА сайт'!I31+'[1]НЕОТЛОЖКА сайт'!I31+'[1]ОБРАЩЕНИЯ сайт'!V31+'[1]ОБРАЩЕНИЯ сайт'!L31+'[1]СКОРАЯ сайт'!F31+'[1]УСЛУГИ сайт'!F31+'[1]СТАЦИОНАР сайт'!Z31+'[1]ДНЕВНОЙ сайт'!S31</f>
        <v>18694672.461191639</v>
      </c>
      <c r="D31" s="17">
        <f>'[1]СТАЦИОНАР сайт'!J31+'[1]ДНЕВНОЙ сайт'!J31+'[1]ПРОФИЛАКТИКА сайт'!J31+'[1]НЕОТЛОЖКА сайт'!J31+'[1]ОБРАЩЕНИЯ сайт'!W31+'[1]ОБРАЩЕНИЯ сайт'!M31+'[1]СКОРАЯ сайт'!G31+'[1]УСЛУГИ сайт'!G31+'[1]СТАЦИОНАР сайт'!AA31+'[1]ДНЕВНОЙ сайт'!T31</f>
        <v>31327015.034808356</v>
      </c>
      <c r="E31" s="17">
        <f t="shared" si="2"/>
        <v>50021687.495999992</v>
      </c>
      <c r="G31" s="31">
        <f>E31-'[1]связь с ИТОГ ДЕНЬГИ 2024'!V31</f>
        <v>-4.0000081062316895E-3</v>
      </c>
    </row>
    <row r="32" spans="2:7" ht="15.6">
      <c r="B32" s="16" t="s">
        <v>36</v>
      </c>
      <c r="C32" s="17">
        <f>'[1]СТАЦИОНАР сайт'!I32+'[1]ДНЕВНОЙ сайт'!I32+'[1]ПРОФИЛАКТИКА сайт'!I32+'[1]НЕОТЛОЖКА сайт'!I32+'[1]ОБРАЩЕНИЯ сайт'!V32+'[1]ОБРАЩЕНИЯ сайт'!L32+'[1]СКОРАЯ сайт'!F32+'[1]УСЛУГИ сайт'!F32+'[1]СТАЦИОНАР сайт'!Z32+'[1]ДНЕВНОЙ сайт'!S32</f>
        <v>1268912.6385777774</v>
      </c>
      <c r="D32" s="17">
        <f>'[1]СТАЦИОНАР сайт'!J32+'[1]ДНЕВНОЙ сайт'!J32+'[1]ПРОФИЛАКТИКА сайт'!J32+'[1]НЕОТЛОЖКА сайт'!J32+'[1]ОБРАЩЕНИЯ сайт'!W32+'[1]ОБРАЩЕНИЯ сайт'!M32+'[1]СКОРАЯ сайт'!G32+'[1]УСЛУГИ сайт'!G32+'[1]СТАЦИОНАР сайт'!AA32+'[1]ДНЕВНОЙ сайт'!T32</f>
        <v>2299904.1574222217</v>
      </c>
      <c r="E32" s="17">
        <f t="shared" si="2"/>
        <v>3568816.7959999992</v>
      </c>
      <c r="G32" s="31">
        <f>E32-'[1]связь с ИТОГ ДЕНЬГИ 2024'!V32</f>
        <v>-4.0000006556510925E-3</v>
      </c>
    </row>
    <row r="33" spans="2:7" hidden="1">
      <c r="B33" s="21"/>
      <c r="C33" s="17">
        <f>'[1]СТАЦИОНАР сайт'!I33+'[1]ДНЕВНОЙ сайт'!I33+'[1]ПРОФИЛАКТИКА сайт'!I33+'[1]НЕОТЛОЖКА сайт'!I33+'[1]ОБРАЩЕНИЯ сайт'!V33+'[1]ОБРАЩЕНИЯ сайт'!L33+'[1]СКОРАЯ сайт'!F33+'[1]УСЛУГИ сайт'!F33+'[1]СТАЦИОНАР сайт'!Z33+'[1]ДНЕВНОЙ сайт'!S33</f>
        <v>0</v>
      </c>
      <c r="D33" s="17">
        <f>'[1]СТАЦИОНАР сайт'!J33+'[1]ДНЕВНОЙ сайт'!J33+'[1]ПРОФИЛАКТИКА сайт'!J33+'[1]НЕОТЛОЖКА сайт'!J33+'[1]ОБРАЩЕНИЯ сайт'!W33+'[1]ОБРАЩЕНИЯ сайт'!M33+'[1]СКОРАЯ сайт'!G33+'[1]УСЛУГИ сайт'!G33+'[1]СТАЦИОНАР сайт'!AA33+'[1]ДНЕВНОЙ сайт'!T33</f>
        <v>0</v>
      </c>
      <c r="E33" s="17">
        <f t="shared" si="2"/>
        <v>0</v>
      </c>
      <c r="G33" s="31">
        <f>E33-'[1]связь с ИТОГ ДЕНЬГИ 2024'!V33</f>
        <v>0</v>
      </c>
    </row>
    <row r="34" spans="2:7" hidden="1">
      <c r="B34" s="21"/>
      <c r="C34" s="17"/>
      <c r="D34" s="17"/>
      <c r="E34" s="17"/>
      <c r="G34" s="31">
        <f>E34-'[1]связь с ИТОГ ДЕНЬГИ 2024'!V34</f>
        <v>0</v>
      </c>
    </row>
    <row r="35" spans="2:7" hidden="1">
      <c r="B35" s="21"/>
      <c r="C35" s="17">
        <f>'[1]СТАЦИОНАР сайт'!I34+'[1]ДНЕВНОЙ сайт'!I34+'[1]ПРОФИЛАКТИКА сайт'!I34+'[1]НЕОТЛОЖКА сайт'!I34+'[1]ОБРАЩЕНИЯ сайт'!V34+'[1]ОБРАЩЕНИЯ сайт'!L34+'[1]СКОРАЯ сайт'!F34+'[1]УСЛУГИ сайт'!F35+'[1]СТАЦИОНАР сайт'!Z34+'[1]ДНЕВНОЙ сайт'!S34</f>
        <v>0</v>
      </c>
      <c r="D35" s="17">
        <f>'[1]СТАЦИОНАР сайт'!J34+'[1]ДНЕВНОЙ сайт'!J34+'[1]ПРОФИЛАКТИКА сайт'!J34+'[1]НЕОТЛОЖКА сайт'!J34+'[1]ОБРАЩЕНИЯ сайт'!W34+'[1]ОБРАЩЕНИЯ сайт'!M34+'[1]СКОРАЯ сайт'!G34+'[1]УСЛУГИ сайт'!G35+'[1]СТАЦИОНАР сайт'!AA34+'[1]ДНЕВНОЙ сайт'!T34</f>
        <v>0</v>
      </c>
      <c r="E35" s="17">
        <f t="shared" si="2"/>
        <v>0</v>
      </c>
      <c r="G35" s="31">
        <f>E35-'[1]связь с ИТОГ ДЕНЬГИ 2024'!V35</f>
        <v>0</v>
      </c>
    </row>
    <row r="36" spans="2:7">
      <c r="B36" s="19" t="s">
        <v>37</v>
      </c>
      <c r="C36" s="17">
        <f t="shared" ref="C36:E36" si="3">SUM(C19:C35)</f>
        <v>1503070004.5360696</v>
      </c>
      <c r="D36" s="17">
        <f t="shared" si="3"/>
        <v>1913510625.8672249</v>
      </c>
      <c r="E36" s="17">
        <f t="shared" si="3"/>
        <v>3416580630.4032955</v>
      </c>
      <c r="G36" s="31">
        <f>E36-'[1]связь с ИТОГ ДЕНЬГИ 2024'!V36</f>
        <v>-8.0003738403320313E-3</v>
      </c>
    </row>
    <row r="37" spans="2:7" ht="15.6">
      <c r="B37" s="14" t="s">
        <v>38</v>
      </c>
      <c r="C37" s="17"/>
      <c r="D37" s="17"/>
      <c r="E37" s="17"/>
      <c r="G37" s="31">
        <f>E37-'[1]связь с ИТОГ ДЕНЬГИ 2024'!V37</f>
        <v>0</v>
      </c>
    </row>
    <row r="38" spans="2:7" ht="15.6">
      <c r="B38" s="14" t="s">
        <v>39</v>
      </c>
      <c r="C38" s="17">
        <f>'[1]СТАЦИОНАР сайт'!I38+'[1]ДНЕВНОЙ сайт'!I38+'[1]ПРОФИЛАКТИКА сайт'!I38+'[1]НЕОТЛОЖКА сайт'!I38+'[1]ОБРАЩЕНИЯ сайт'!V38+'[1]ОБРАЩЕНИЯ сайт'!L38+'[1]СКОРАЯ сайт'!F38+'[1]УСЛУГИ сайт'!F38+'[1]СТАЦИОНАР сайт'!Z38+'[1]ДНЕВНОЙ сайт'!S38</f>
        <v>35359584.72569178</v>
      </c>
      <c r="D38" s="17">
        <f>'[1]СТАЦИОНАР сайт'!J38+'[1]ДНЕВНОЙ сайт'!J38+'[1]ПРОФИЛАКТИКА сайт'!J38+'[1]НЕОТЛОЖКА сайт'!J38+'[1]ОБРАЩЕНИЯ сайт'!W38+'[1]ОБРАЩЕНИЯ сайт'!M38+'[1]СКОРАЯ сайт'!G38+'[1]УСЛУГИ сайт'!G38+'[1]СТАЦИОНАР сайт'!AA38+'[1]ДНЕВНОЙ сайт'!T38</f>
        <v>103954703.10210185</v>
      </c>
      <c r="E38" s="17">
        <f t="shared" ref="E38:E61" si="4">D38+C38</f>
        <v>139314287.82779363</v>
      </c>
      <c r="G38" s="31">
        <f>E38-'[1]связь с ИТОГ ДЕНЬГИ 2024'!V38</f>
        <v>0</v>
      </c>
    </row>
    <row r="39" spans="2:7" ht="15.6">
      <c r="B39" s="14" t="s">
        <v>40</v>
      </c>
      <c r="C39" s="17">
        <f>'[1]СТАЦИОНАР сайт'!I39+'[1]ДНЕВНОЙ сайт'!I39+'[1]ПРОФИЛАКТИКА сайт'!I39+'[1]НЕОТЛОЖКА сайт'!I39+'[1]ОБРАЩЕНИЯ сайт'!V39+'[1]ОБРАЩЕНИЯ сайт'!L39+'[1]СКОРАЯ сайт'!F39+'[1]УСЛУГИ сайт'!F39+'[1]СТАЦИОНАР сайт'!Z39+'[1]ДНЕВНОЙ сайт'!S39</f>
        <v>10166870.603265801</v>
      </c>
      <c r="D39" s="17">
        <f>'[1]СТАЦИОНАР сайт'!J39+'[1]ДНЕВНОЙ сайт'!J39+'[1]ПРОФИЛАКТИКА сайт'!J39+'[1]НЕОТЛОЖКА сайт'!J39+'[1]ОБРАЩЕНИЯ сайт'!W39+'[1]ОБРАЩЕНИЯ сайт'!M39+'[1]СКОРАЯ сайт'!G39+'[1]УСЛУГИ сайт'!G39+'[1]СТАЦИОНАР сайт'!AA39+'[1]ДНЕВНОЙ сайт'!T39</f>
        <v>114337030.0435849</v>
      </c>
      <c r="E39" s="17">
        <f t="shared" si="4"/>
        <v>124503900.64685071</v>
      </c>
      <c r="G39" s="31">
        <f>E39-'[1]связь с ИТОГ ДЕНЬГИ 2024'!V39</f>
        <v>-9.9999904632568359E-3</v>
      </c>
    </row>
    <row r="40" spans="2:7" ht="15.6">
      <c r="B40" s="14" t="s">
        <v>41</v>
      </c>
      <c r="C40" s="17">
        <f>'[1]СТАЦИОНАР сайт'!I40+'[1]ДНЕВНОЙ сайт'!I40+'[1]ПРОФИЛАКТИКА сайт'!I40+'[1]НЕОТЛОЖКА сайт'!I40+'[1]ОБРАЩЕНИЯ сайт'!V40+'[1]ОБРАЩЕНИЯ сайт'!L40+'[1]СКОРАЯ сайт'!F40+'[1]УСЛУГИ сайт'!F40+'[1]СТАЦИОНАР сайт'!Z40+'[1]ДНЕВНОЙ сайт'!S40</f>
        <v>52763210.742837466</v>
      </c>
      <c r="D40" s="17">
        <f>'[1]СТАЦИОНАР сайт'!J40+'[1]ДНЕВНОЙ сайт'!J40+'[1]ПРОФИЛАКТИКА сайт'!J40+'[1]НЕОТЛОЖКА сайт'!J40+'[1]ОБРАЩЕНИЯ сайт'!W40+'[1]ОБРАЩЕНИЯ сайт'!M40+'[1]СКОРАЯ сайт'!G40+'[1]УСЛУГИ сайт'!G40+'[1]СТАЦИОНАР сайт'!AA40+'[1]ДНЕВНОЙ сайт'!T40</f>
        <v>37669632.394305646</v>
      </c>
      <c r="E40" s="17">
        <f t="shared" si="4"/>
        <v>90432843.137143105</v>
      </c>
      <c r="G40" s="31">
        <f>E40-'[1]связь с ИТОГ ДЕНЬГИ 2024'!V40</f>
        <v>0</v>
      </c>
    </row>
    <row r="41" spans="2:7" ht="15.6">
      <c r="B41" s="14" t="s">
        <v>42</v>
      </c>
      <c r="C41" s="17">
        <f>'[1]СТАЦИОНАР сайт'!I41+'[1]ДНЕВНОЙ сайт'!I41+'[1]ПРОФИЛАКТИКА сайт'!I41+'[1]НЕОТЛОЖКА сайт'!I41+'[1]ОБРАЩЕНИЯ сайт'!V41+'[1]ОБРАЩЕНИЯ сайт'!L41+'[1]СКОРАЯ сайт'!F41+'[1]УСЛУГИ сайт'!F41+'[1]СТАЦИОНАР сайт'!Z41+'[1]ДНЕВНОЙ сайт'!S41</f>
        <v>50262161.683529198</v>
      </c>
      <c r="D41" s="17">
        <f>'[1]СТАЦИОНАР сайт'!J41+'[1]ДНЕВНОЙ сайт'!J41+'[1]ПРОФИЛАКТИКА сайт'!J41+'[1]НЕОТЛОЖКА сайт'!J41+'[1]ОБРАЩЕНИЯ сайт'!W41+'[1]ОБРАЩЕНИЯ сайт'!M41+'[1]СКОРАЯ сайт'!G41+'[1]УСЛУГИ сайт'!G41+'[1]СТАЦИОНАР сайт'!AA41+'[1]ДНЕВНОЙ сайт'!T41</f>
        <v>38865504.478216492</v>
      </c>
      <c r="E41" s="17">
        <f t="shared" si="4"/>
        <v>89127666.161745697</v>
      </c>
      <c r="G41" s="31">
        <f>E41-'[1]связь с ИТОГ ДЕНЬГИ 2024'!V41</f>
        <v>0</v>
      </c>
    </row>
    <row r="42" spans="2:7" ht="15.6">
      <c r="B42" s="14" t="s">
        <v>43</v>
      </c>
      <c r="C42" s="17">
        <f>'[1]СТАЦИОНАР сайт'!I42+'[1]ДНЕВНОЙ сайт'!I42+'[1]ПРОФИЛАКТИКА сайт'!I42+'[1]НЕОТЛОЖКА сайт'!I42+'[1]ОБРАЩЕНИЯ сайт'!V42+'[1]ОБРАЩЕНИЯ сайт'!L42+'[1]СКОРАЯ сайт'!F42+'[1]УСЛУГИ сайт'!F42+'[1]СТАЦИОНАР сайт'!Z42+'[1]ДНЕВНОЙ сайт'!S42</f>
        <v>3154283.2916176859</v>
      </c>
      <c r="D42" s="17">
        <f>'[1]СТАЦИОНАР сайт'!J42+'[1]ДНЕВНОЙ сайт'!J42+'[1]ПРОФИЛАКТИКА сайт'!J42+'[1]НЕОТЛОЖКА сайт'!J42+'[1]ОБРАЩЕНИЯ сайт'!W42+'[1]ОБРАЩЕНИЯ сайт'!M42+'[1]СКОРАЯ сайт'!G42+'[1]УСЛУГИ сайт'!G42+'[1]СТАЦИОНАР сайт'!AA42+'[1]ДНЕВНОЙ сайт'!T42</f>
        <v>72949282.467028201</v>
      </c>
      <c r="E42" s="17">
        <f t="shared" si="4"/>
        <v>76103565.758645892</v>
      </c>
      <c r="G42" s="31">
        <f>E42-'[1]связь с ИТОГ ДЕНЬГИ 2024'!V42</f>
        <v>0</v>
      </c>
    </row>
    <row r="43" spans="2:7" ht="15.6">
      <c r="B43" s="14" t="s">
        <v>44</v>
      </c>
      <c r="C43" s="17">
        <f>'[1]СТАЦИОНАР сайт'!I43+'[1]ДНЕВНОЙ сайт'!I43+'[1]ПРОФИЛАКТИКА сайт'!I43+'[1]НЕОТЛОЖКА сайт'!I43+'[1]ОБРАЩЕНИЯ сайт'!V43+'[1]ОБРАЩЕНИЯ сайт'!L43+'[1]СКОРАЯ сайт'!F43+'[1]УСЛУГИ сайт'!F43+'[1]СТАЦИОНАР сайт'!Z43+'[1]ДНЕВНОЙ сайт'!S43</f>
        <v>11311191.521278856</v>
      </c>
      <c r="D43" s="17">
        <f>'[1]СТАЦИОНАР сайт'!J43+'[1]ДНЕВНОЙ сайт'!J43+'[1]ПРОФИЛАКТИКА сайт'!J43+'[1]НЕОТЛОЖКА сайт'!J43+'[1]ОБРАЩЕНИЯ сайт'!W43+'[1]ОБРАЩЕНИЯ сайт'!M43+'[1]СКОРАЯ сайт'!G43+'[1]УСЛУГИ сайт'!G43+'[1]СТАЦИОНАР сайт'!AA43+'[1]ДНЕВНОЙ сайт'!T43</f>
        <v>108421500.65321386</v>
      </c>
      <c r="E43" s="17">
        <f t="shared" si="4"/>
        <v>119732692.17449272</v>
      </c>
      <c r="G43" s="31">
        <f>E43-'[1]связь с ИТОГ ДЕНЬГИ 2024'!V43</f>
        <v>0</v>
      </c>
    </row>
    <row r="44" spans="2:7" ht="15.6">
      <c r="B44" s="14" t="s">
        <v>45</v>
      </c>
      <c r="C44" s="17">
        <f>'[1]СТАЦИОНАР сайт'!I44+'[1]ДНЕВНОЙ сайт'!I44+'[1]ПРОФИЛАКТИКА сайт'!I44+'[1]НЕОТЛОЖКА сайт'!I44+'[1]ОБРАЩЕНИЯ сайт'!V44+'[1]ОБРАЩЕНИЯ сайт'!L44+'[1]СКОРАЯ сайт'!F44+'[1]УСЛУГИ сайт'!F44+'[1]СТАЦИОНАР сайт'!Z44+'[1]ДНЕВНОЙ сайт'!S44</f>
        <v>7048590.491236194</v>
      </c>
      <c r="D44" s="17">
        <f>'[1]СТАЦИОНАР сайт'!J44+'[1]ДНЕВНОЙ сайт'!J44+'[1]ПРОФИЛАКТИКА сайт'!J44+'[1]НЕОТЛОЖКА сайт'!J44+'[1]ОБРАЩЕНИЯ сайт'!W44+'[1]ОБРАЩЕНИЯ сайт'!M44+'[1]СКОРАЯ сайт'!G44+'[1]УСЛУГИ сайт'!G44+'[1]СТАЦИОНАР сайт'!AA44+'[1]ДНЕВНОЙ сайт'!T44</f>
        <v>28797866.307961103</v>
      </c>
      <c r="E44" s="17">
        <f t="shared" si="4"/>
        <v>35846456.799197294</v>
      </c>
      <c r="G44" s="31">
        <f>E44-'[1]связь с ИТОГ ДЕНЬГИ 2024'!V44</f>
        <v>1.9999988377094269E-2</v>
      </c>
    </row>
    <row r="45" spans="2:7" ht="15.6">
      <c r="B45" s="14" t="s">
        <v>46</v>
      </c>
      <c r="C45" s="17">
        <f>'[1]СТАЦИОНАР сайт'!I45+'[1]ДНЕВНОЙ сайт'!I45+'[1]ПРОФИЛАКТИКА сайт'!I45+'[1]НЕОТЛОЖКА сайт'!I45+'[1]ОБРАЩЕНИЯ сайт'!V45+'[1]ОБРАЩЕНИЯ сайт'!L45+'[1]СКОРАЯ сайт'!F45+'[1]УСЛУГИ сайт'!F45+'[1]СТАЦИОНАР сайт'!Z45+'[1]ДНЕВНОЙ сайт'!S45</f>
        <v>6293096.057352134</v>
      </c>
      <c r="D45" s="17">
        <f>'[1]СТАЦИОНАР сайт'!J45+'[1]ДНЕВНОЙ сайт'!J45+'[1]ПРОФИЛАКТИКА сайт'!J45+'[1]НЕОТЛОЖКА сайт'!J45+'[1]ОБРАЩЕНИЯ сайт'!W45+'[1]ОБРАЩЕНИЯ сайт'!M45+'[1]СКОРАЯ сайт'!G45+'[1]УСЛУГИ сайт'!G45+'[1]СТАЦИОНАР сайт'!AA45+'[1]ДНЕВНОЙ сайт'!T45</f>
        <v>104016296.77610736</v>
      </c>
      <c r="E45" s="17">
        <f t="shared" si="4"/>
        <v>110309392.8334595</v>
      </c>
      <c r="G45" s="31">
        <f>E45-'[1]связь с ИТОГ ДЕНЬГИ 2024'!V45</f>
        <v>0</v>
      </c>
    </row>
    <row r="46" spans="2:7" ht="15.6">
      <c r="B46" s="14" t="s">
        <v>47</v>
      </c>
      <c r="C46" s="17">
        <f>'[1]СТАЦИОНАР сайт'!I46+'[1]ДНЕВНОЙ сайт'!I46+'[1]ПРОФИЛАКТИКА сайт'!I46+'[1]НЕОТЛОЖКА сайт'!I46+'[1]ОБРАЩЕНИЯ сайт'!V46+'[1]ОБРАЩЕНИЯ сайт'!L46+'[1]СКОРАЯ сайт'!F46+'[1]УСЛУГИ сайт'!F46+'[1]СТАЦИОНАР сайт'!Z46+'[1]ДНЕВНОЙ сайт'!S46</f>
        <v>18877544.902951609</v>
      </c>
      <c r="D46" s="17">
        <f>'[1]СТАЦИОНАР сайт'!J46+'[1]ДНЕВНОЙ сайт'!J46+'[1]ПРОФИЛАКТИКА сайт'!J46+'[1]НЕОТЛОЖКА сайт'!J46+'[1]ОБРАЩЕНИЯ сайт'!W46+'[1]ОБРАЩЕНИЯ сайт'!M46+'[1]СКОРАЯ сайт'!G46+'[1]УСЛУГИ сайт'!G46+'[1]СТАЦИОНАР сайт'!AA46+'[1]ДНЕВНОЙ сайт'!T46</f>
        <v>11309709.856171982</v>
      </c>
      <c r="E46" s="17">
        <f t="shared" si="4"/>
        <v>30187254.759123594</v>
      </c>
      <c r="G46" s="31">
        <f>E46-'[1]связь с ИТОГ ДЕНЬГИ 2024'!V46</f>
        <v>0</v>
      </c>
    </row>
    <row r="47" spans="2:7" ht="15.6">
      <c r="B47" s="14" t="s">
        <v>48</v>
      </c>
      <c r="C47" s="17">
        <f>'[1]СТАЦИОНАР сайт'!I47+'[1]ДНЕВНОЙ сайт'!I47+'[1]ПРОФИЛАКТИКА сайт'!I47+'[1]НЕОТЛОЖКА сайт'!I47+'[1]ОБРАЩЕНИЯ сайт'!V47+'[1]ОБРАЩЕНИЯ сайт'!L47+'[1]СКОРАЯ сайт'!F47+'[1]УСЛУГИ сайт'!F47+'[1]СТАЦИОНАР сайт'!Z47+'[1]ДНЕВНОЙ сайт'!S47</f>
        <v>1386061.026133362</v>
      </c>
      <c r="D47" s="17">
        <f>'[1]СТАЦИОНАР сайт'!J47+'[1]ДНЕВНОЙ сайт'!J47+'[1]ПРОФИЛАКТИКА сайт'!J47+'[1]НЕОТЛОЖКА сайт'!J47+'[1]ОБРАЩЕНИЯ сайт'!W47+'[1]ОБРАЩЕНИЯ сайт'!M47+'[1]СКОРАЯ сайт'!G47+'[1]УСЛУГИ сайт'!G47+'[1]СТАЦИОНАР сайт'!AA47+'[1]ДНЕВНОЙ сайт'!T47</f>
        <v>50973539.700391352</v>
      </c>
      <c r="E47" s="17">
        <f t="shared" si="4"/>
        <v>52359600.726524711</v>
      </c>
      <c r="G47" s="31">
        <f>E47-'[1]связь с ИТОГ ДЕНЬГИ 2024'!V47</f>
        <v>0</v>
      </c>
    </row>
    <row r="48" spans="2:7" ht="15.6">
      <c r="B48" s="14" t="s">
        <v>49</v>
      </c>
      <c r="C48" s="17">
        <f>'[1]СТАЦИОНАР сайт'!I48+'[1]ДНЕВНОЙ сайт'!I48+'[1]ПРОФИЛАКТИКА сайт'!I48+'[1]НЕОТЛОЖКА сайт'!I48+'[1]ОБРАЩЕНИЯ сайт'!V48+'[1]ОБРАЩЕНИЯ сайт'!L48+'[1]СКОРАЯ сайт'!F48+'[1]УСЛУГИ сайт'!F48+'[1]СТАЦИОНАР сайт'!Z48+'[1]ДНЕВНОЙ сайт'!S48</f>
        <v>76496545.555801064</v>
      </c>
      <c r="D48" s="17">
        <f>'[1]СТАЦИОНАР сайт'!J48+'[1]ДНЕВНОЙ сайт'!J48+'[1]ПРОФИЛАКТИКА сайт'!J48+'[1]НЕОТЛОЖКА сайт'!J48+'[1]ОБРАЩЕНИЯ сайт'!W48+'[1]ОБРАЩЕНИЯ сайт'!M48+'[1]СКОРАЯ сайт'!G48+'[1]УСЛУГИ сайт'!G48+'[1]СТАЦИОНАР сайт'!AA48+'[1]ДНЕВНОЙ сайт'!T48</f>
        <v>64074219.076505177</v>
      </c>
      <c r="E48" s="17">
        <f t="shared" si="4"/>
        <v>140570764.63230625</v>
      </c>
      <c r="G48" s="31">
        <f>E48-'[1]связь с ИТОГ ДЕНЬГИ 2024'!V48</f>
        <v>0</v>
      </c>
    </row>
    <row r="49" spans="2:7" ht="15.6">
      <c r="B49" s="14" t="s">
        <v>50</v>
      </c>
      <c r="C49" s="17">
        <f>'[1]СТАЦИОНАР сайт'!I49+'[1]ДНЕВНОЙ сайт'!I49+'[1]ПРОФИЛАКТИКА сайт'!I49+'[1]НЕОТЛОЖКА сайт'!I49+'[1]ОБРАЩЕНИЯ сайт'!V49+'[1]ОБРАЩЕНИЯ сайт'!L49+'[1]СКОРАЯ сайт'!F49+'[1]УСЛУГИ сайт'!F49+'[1]СТАЦИОНАР сайт'!Z49+'[1]ДНЕВНОЙ сайт'!S49</f>
        <v>147996809.10652405</v>
      </c>
      <c r="D49" s="17">
        <f>'[1]СТАЦИОНАР сайт'!J49+'[1]ДНЕВНОЙ сайт'!J49+'[1]ПРОФИЛАКТИКА сайт'!J49+'[1]НЕОТЛОЖКА сайт'!J49+'[1]ОБРАЩЕНИЯ сайт'!W49+'[1]ОБРАЩЕНИЯ сайт'!M49+'[1]СКОРАЯ сайт'!G49+'[1]УСЛУГИ сайт'!G49+'[1]СТАЦИОНАР сайт'!AA49+'[1]ДНЕВНОЙ сайт'!T49</f>
        <v>651059585.72069502</v>
      </c>
      <c r="E49" s="17">
        <f t="shared" si="4"/>
        <v>799056394.82721901</v>
      </c>
      <c r="G49" s="31">
        <f>E49-'[1]связь с ИТОГ ДЕНЬГИ 2024'!V49</f>
        <v>9.9998712539672852E-3</v>
      </c>
    </row>
    <row r="50" spans="2:7" ht="15.6">
      <c r="B50" s="14" t="s">
        <v>51</v>
      </c>
      <c r="C50" s="17">
        <f>'[1]СТАЦИОНАР сайт'!I50+'[1]ДНЕВНОЙ сайт'!I50+'[1]ПРОФИЛАКТИКА сайт'!I50+'[1]НЕОТЛОЖКА сайт'!I50+'[1]ОБРАЩЕНИЯ сайт'!V50+'[1]ОБРАЩЕНИЯ сайт'!L50+'[1]СКОРАЯ сайт'!F50+'[1]УСЛУГИ сайт'!F50+'[1]СТАЦИОНАР сайт'!Z50+'[1]ДНЕВНОЙ сайт'!S50</f>
        <v>24245120.321008526</v>
      </c>
      <c r="D50" s="17">
        <f>'[1]СТАЦИОНАР сайт'!J50+'[1]ДНЕВНОЙ сайт'!J50+'[1]ПРОФИЛАКТИКА сайт'!J50+'[1]НЕОТЛОЖКА сайт'!J50+'[1]ОБРАЩЕНИЯ сайт'!W50+'[1]ОБРАЩЕНИЯ сайт'!M50+'[1]СКОРАЯ сайт'!G50+'[1]УСЛУГИ сайт'!G50+'[1]СТАЦИОНАР сайт'!AA50+'[1]ДНЕВНОЙ сайт'!T50</f>
        <v>47740493.758260489</v>
      </c>
      <c r="E50" s="17">
        <f t="shared" si="4"/>
        <v>71985614.079269022</v>
      </c>
      <c r="G50" s="31">
        <f>E50-'[1]связь с ИТОГ ДЕНЬГИ 2024'!V50</f>
        <v>0</v>
      </c>
    </row>
    <row r="51" spans="2:7" ht="15.6">
      <c r="B51" s="14" t="s">
        <v>52</v>
      </c>
      <c r="C51" s="17">
        <f>'[1]СТАЦИОНАР сайт'!I51+'[1]ДНЕВНОЙ сайт'!I51+'[1]ПРОФИЛАКТИКА сайт'!I51+'[1]НЕОТЛОЖКА сайт'!I51+'[1]ОБРАЩЕНИЯ сайт'!V51+'[1]ОБРАЩЕНИЯ сайт'!L51+'[1]СКОРАЯ сайт'!F51+'[1]УСЛУГИ сайт'!F51+'[1]СТАЦИОНАР сайт'!Z51+'[1]ДНЕВНОЙ сайт'!S51</f>
        <v>61305692.294374697</v>
      </c>
      <c r="D51" s="17">
        <f>'[1]СТАЦИОНАР сайт'!J51+'[1]ДНЕВНОЙ сайт'!J51+'[1]ПРОФИЛАКТИКА сайт'!J51+'[1]НЕОТЛОЖКА сайт'!J51+'[1]ОБРАЩЕНИЯ сайт'!W51+'[1]ОБРАЩЕНИЯ сайт'!M51+'[1]СКОРАЯ сайт'!G51+'[1]УСЛУГИ сайт'!G51+'[1]СТАЦИОНАР сайт'!AA51+'[1]ДНЕВНОЙ сайт'!T51</f>
        <v>520847589.72094923</v>
      </c>
      <c r="E51" s="17">
        <f t="shared" si="4"/>
        <v>582153282.01532388</v>
      </c>
      <c r="G51" s="31">
        <f>E51-'[1]связь с ИТОГ ДЕНЬГИ 2024'!V51</f>
        <v>0</v>
      </c>
    </row>
    <row r="52" spans="2:7" ht="15.6">
      <c r="B52" s="14" t="s">
        <v>53</v>
      </c>
      <c r="C52" s="17">
        <f>'[1]СТАЦИОНАР сайт'!I52+'[1]ДНЕВНОЙ сайт'!I52+'[1]ПРОФИЛАКТИКА сайт'!I52+'[1]НЕОТЛОЖКА сайт'!I52+'[1]ОБРАЩЕНИЯ сайт'!V52+'[1]ОБРАЩЕНИЯ сайт'!L52+'[1]СКОРАЯ сайт'!F52+'[1]УСЛУГИ сайт'!F52+'[1]СТАЦИОНАР сайт'!Z52+'[1]ДНЕВНОЙ сайт'!S52</f>
        <v>44145365.316243477</v>
      </c>
      <c r="D52" s="17">
        <f>'[1]СТАЦИОНАР сайт'!J52+'[1]ДНЕВНОЙ сайт'!J52+'[1]ПРОФИЛАКТИКА сайт'!J52+'[1]НЕОТЛОЖКА сайт'!J52+'[1]ОБРАЩЕНИЯ сайт'!W52+'[1]ОБРАЩЕНИЯ сайт'!M52+'[1]СКОРАЯ сайт'!G52+'[1]УСЛУГИ сайт'!G52+'[1]СТАЦИОНАР сайт'!AA52+'[1]ДНЕВНОЙ сайт'!T52</f>
        <v>76294244.327959388</v>
      </c>
      <c r="E52" s="17">
        <f t="shared" si="4"/>
        <v>120439609.64420286</v>
      </c>
      <c r="G52" s="31">
        <f>E52-'[1]связь с ИТОГ ДЕНЬГИ 2024'!V52</f>
        <v>0</v>
      </c>
    </row>
    <row r="53" spans="2:7" ht="15.6">
      <c r="B53" s="14" t="s">
        <v>54</v>
      </c>
      <c r="C53" s="17">
        <f>'[1]СТАЦИОНАР сайт'!I53+'[1]ДНЕВНОЙ сайт'!I53+'[1]ПРОФИЛАКТИКА сайт'!I53+'[1]НЕОТЛОЖКА сайт'!I53+'[1]ОБРАЩЕНИЯ сайт'!V53+'[1]ОБРАЩЕНИЯ сайт'!L53+'[1]СКОРАЯ сайт'!F53+'[1]УСЛУГИ сайт'!F53+'[1]СТАЦИОНАР сайт'!Z53+'[1]ДНЕВНОЙ сайт'!S53</f>
        <v>7475830.1183376741</v>
      </c>
      <c r="D53" s="17">
        <f>'[1]СТАЦИОНАР сайт'!J53+'[1]ДНЕВНОЙ сайт'!J53+'[1]ПРОФИЛАКТИКА сайт'!J53+'[1]НЕОТЛОЖКА сайт'!J53+'[1]ОБРАЩЕНИЯ сайт'!W53+'[1]ОБРАЩЕНИЯ сайт'!M53+'[1]СКОРАЯ сайт'!G53+'[1]УСЛУГИ сайт'!G53+'[1]СТАЦИОНАР сайт'!AA53+'[1]ДНЕВНОЙ сайт'!T53</f>
        <v>74773331.920792818</v>
      </c>
      <c r="E53" s="17">
        <f t="shared" si="4"/>
        <v>82249162.039130494</v>
      </c>
      <c r="G53" s="31">
        <f>E53-'[1]связь с ИТОГ ДЕНЬГИ 2024'!V53</f>
        <v>0</v>
      </c>
    </row>
    <row r="54" spans="2:7" ht="15.6">
      <c r="B54" s="14" t="s">
        <v>55</v>
      </c>
      <c r="C54" s="17">
        <f>'[1]СТАЦИОНАР сайт'!I54+'[1]ДНЕВНОЙ сайт'!I54+'[1]ПРОФИЛАКТИКА сайт'!I54+'[1]НЕОТЛОЖКА сайт'!I54+'[1]ОБРАЩЕНИЯ сайт'!V54+'[1]ОБРАЩЕНИЯ сайт'!L54+'[1]СКОРАЯ сайт'!F54+'[1]УСЛУГИ сайт'!F54+'[1]СТАЦИОНАР сайт'!Z54+'[1]ДНЕВНОЙ сайт'!S54</f>
        <v>41260268.679622009</v>
      </c>
      <c r="D54" s="17">
        <f>'[1]СТАЦИОНАР сайт'!J54+'[1]ДНЕВНОЙ сайт'!J54+'[1]ПРОФИЛАКТИКА сайт'!J54+'[1]НЕОТЛОЖКА сайт'!J54+'[1]ОБРАЩЕНИЯ сайт'!W54+'[1]ОБРАЩЕНИЯ сайт'!M54+'[1]СКОРАЯ сайт'!G54+'[1]УСЛУГИ сайт'!G54+'[1]СТАЦИОНАР сайт'!AA54+'[1]ДНЕВНОЙ сайт'!T54</f>
        <v>18341608.56664763</v>
      </c>
      <c r="E54" s="17">
        <f t="shared" si="4"/>
        <v>59601877.246269643</v>
      </c>
      <c r="G54" s="31">
        <f>E54-'[1]связь с ИТОГ ДЕНЬГИ 2024'!V54</f>
        <v>0</v>
      </c>
    </row>
    <row r="55" spans="2:7" ht="15.6">
      <c r="B55" s="14" t="s">
        <v>56</v>
      </c>
      <c r="C55" s="17">
        <f>'[1]СТАЦИОНАР сайт'!I55+'[1]ДНЕВНОЙ сайт'!I55+'[1]ПРОФИЛАКТИКА сайт'!I55+'[1]НЕОТЛОЖКА сайт'!I55+'[1]ОБРАЩЕНИЯ сайт'!V55+'[1]ОБРАЩЕНИЯ сайт'!L55+'[1]СКОРАЯ сайт'!F55+'[1]УСЛУГИ сайт'!F55+'[1]СТАЦИОНАР сайт'!Z55+'[1]ДНЕВНОЙ сайт'!S55</f>
        <v>178190456.39588019</v>
      </c>
      <c r="D55" s="17">
        <f>'[1]СТАЦИОНАР сайт'!J55+'[1]ДНЕВНОЙ сайт'!J55+'[1]ПРОФИЛАКТИКА сайт'!J55+'[1]НЕОТЛОЖКА сайт'!J55+'[1]ОБРАЩЕНИЯ сайт'!W55+'[1]ОБРАЩЕНИЯ сайт'!M55+'[1]СКОРАЯ сайт'!G55+'[1]УСЛУГИ сайт'!G55+'[1]СТАЦИОНАР сайт'!AA55+'[1]ДНЕВНОЙ сайт'!T55</f>
        <v>236742176.7764276</v>
      </c>
      <c r="E55" s="17">
        <f t="shared" si="4"/>
        <v>414932633.17230779</v>
      </c>
      <c r="G55" s="31">
        <f>E55-'[1]связь с ИТОГ ДЕНЬГИ 2024'!V55</f>
        <v>0</v>
      </c>
    </row>
    <row r="56" spans="2:7" ht="15.6">
      <c r="B56" s="14" t="s">
        <v>57</v>
      </c>
      <c r="C56" s="17">
        <f>'[1]СТАЦИОНАР сайт'!I56+'[1]ДНЕВНОЙ сайт'!I56+'[1]ПРОФИЛАКТИКА сайт'!I56+'[1]НЕОТЛОЖКА сайт'!I56+'[1]ОБРАЩЕНИЯ сайт'!V56+'[1]ОБРАЩЕНИЯ сайт'!L56+'[1]СКОРАЯ сайт'!F56+'[1]УСЛУГИ сайт'!F56+'[1]СТАЦИОНАР сайт'!Z56+'[1]ДНЕВНОЙ сайт'!S56</f>
        <v>13522229.34180576</v>
      </c>
      <c r="D56" s="17">
        <f>'[1]СТАЦИОНАР сайт'!J56+'[1]ДНЕВНОЙ сайт'!J56+'[1]ПРОФИЛАКТИКА сайт'!J56+'[1]НЕОТЛОЖКА сайт'!J56+'[1]ОБРАЩЕНИЯ сайт'!W56+'[1]ОБРАЩЕНИЯ сайт'!M56+'[1]СКОРАЯ сайт'!G56+'[1]УСЛУГИ сайт'!G56+'[1]СТАЦИОНАР сайт'!AA56+'[1]ДНЕВНОЙ сайт'!T56</f>
        <v>123243085.26118709</v>
      </c>
      <c r="E56" s="17">
        <f t="shared" si="4"/>
        <v>136765314.60299286</v>
      </c>
      <c r="G56" s="31">
        <f>E56-'[1]связь с ИТОГ ДЕНЬГИ 2024'!V56</f>
        <v>0</v>
      </c>
    </row>
    <row r="57" spans="2:7" ht="15.6">
      <c r="B57" s="14" t="s">
        <v>58</v>
      </c>
      <c r="C57" s="17">
        <f>'[1]СТАЦИОНАР сайт'!I57+'[1]ДНЕВНОЙ сайт'!I57+'[1]ПРОФИЛАКТИКА сайт'!I57+'[1]НЕОТЛОЖКА сайт'!I57+'[1]ОБРАЩЕНИЯ сайт'!V57+'[1]ОБРАЩЕНИЯ сайт'!L57+'[1]СКОРАЯ сайт'!F57+'[1]УСЛУГИ сайт'!F57+'[1]СТАЦИОНАР сайт'!Z57+'[1]ДНЕВНОЙ сайт'!S57</f>
        <v>60745637.356630206</v>
      </c>
      <c r="D57" s="17">
        <f>'[1]СТАЦИОНАР сайт'!J57+'[1]ДНЕВНОЙ сайт'!J57+'[1]ПРОФИЛАКТИКА сайт'!J57+'[1]НЕОТЛОЖКА сайт'!J57+'[1]ОБРАЩЕНИЯ сайт'!W57+'[1]ОБРАЩЕНИЯ сайт'!M57+'[1]СКОРАЯ сайт'!G57+'[1]УСЛУГИ сайт'!G57+'[1]СТАЦИОНАР сайт'!AA57+'[1]ДНЕВНОЙ сайт'!T57</f>
        <v>43722969.293293037</v>
      </c>
      <c r="E57" s="17">
        <f t="shared" si="4"/>
        <v>104468606.64992324</v>
      </c>
      <c r="G57" s="31">
        <f>E57-'[1]связь с ИТОГ ДЕНЬГИ 2024'!V57</f>
        <v>-1.0000020265579224E-2</v>
      </c>
    </row>
    <row r="58" spans="2:7" ht="15.6">
      <c r="B58" s="14" t="s">
        <v>59</v>
      </c>
      <c r="C58" s="17">
        <f>'[1]СТАЦИОНАР сайт'!I58+'[1]ДНЕВНОЙ сайт'!I58+'[1]ПРОФИЛАКТИКА сайт'!I58+'[1]НЕОТЛОЖКА сайт'!I58+'[1]ОБРАЩЕНИЯ сайт'!V58+'[1]ОБРАЩЕНИЯ сайт'!L58+'[1]СКОРАЯ сайт'!F58+'[1]УСЛУГИ сайт'!F58+'[1]СТАЦИОНАР сайт'!Z58+'[1]ДНЕВНОЙ сайт'!S58</f>
        <v>24092104.76082129</v>
      </c>
      <c r="D58" s="17">
        <f>'[1]СТАЦИОНАР сайт'!J58+'[1]ДНЕВНОЙ сайт'!J58+'[1]ПРОФИЛАКТИКА сайт'!J58+'[1]НЕОТЛОЖКА сайт'!J58+'[1]ОБРАЩЕНИЯ сайт'!W58+'[1]ОБРАЩЕНИЯ сайт'!M58+'[1]СКОРАЯ сайт'!G58+'[1]УСЛУГИ сайт'!G58+'[1]СТАЦИОНАР сайт'!AA58+'[1]ДНЕВНОЙ сайт'!T58</f>
        <v>21238280.230141331</v>
      </c>
      <c r="E58" s="17">
        <f t="shared" si="4"/>
        <v>45330384.990962625</v>
      </c>
      <c r="G58" s="31">
        <f>E58-'[1]связь с ИТОГ ДЕНЬГИ 2024'!V58</f>
        <v>0</v>
      </c>
    </row>
    <row r="59" spans="2:7" ht="15.6">
      <c r="B59" s="14" t="s">
        <v>60</v>
      </c>
      <c r="C59" s="17">
        <f>'[1]СТАЦИОНАР сайт'!I59+'[1]ДНЕВНОЙ сайт'!I59+'[1]ПРОФИЛАКТИКА сайт'!I59+'[1]НЕОТЛОЖКА сайт'!I59+'[1]ОБРАЩЕНИЯ сайт'!V59+'[1]ОБРАЩЕНИЯ сайт'!L59+'[1]СКОРАЯ сайт'!F59+'[1]УСЛУГИ сайт'!F59+'[1]СТАЦИОНАР сайт'!Z59+'[1]ДНЕВНОЙ сайт'!S59</f>
        <v>45979086.576104499</v>
      </c>
      <c r="D59" s="17">
        <f>'[1]СТАЦИОНАР сайт'!J59+'[1]ДНЕВНОЙ сайт'!J59+'[1]ПРОФИЛАКТИКА сайт'!J59+'[1]НЕОТЛОЖКА сайт'!J59+'[1]ОБРАЩЕНИЯ сайт'!W59+'[1]ОБРАЩЕНИЯ сайт'!M59+'[1]СКОРАЯ сайт'!G59+'[1]УСЛУГИ сайт'!G59+'[1]СТАЦИОНАР сайт'!AA59+'[1]ДНЕВНОЙ сайт'!T59</f>
        <v>11221538.693005102</v>
      </c>
      <c r="E59" s="17">
        <f t="shared" si="4"/>
        <v>57200625.269109599</v>
      </c>
      <c r="G59" s="31">
        <f>E59-'[1]связь с ИТОГ ДЕНЬГИ 2024'!V59</f>
        <v>0</v>
      </c>
    </row>
    <row r="60" spans="2:7" ht="15.6">
      <c r="B60" s="14" t="s">
        <v>61</v>
      </c>
      <c r="C60" s="17">
        <f>'[1]СТАЦИОНАР сайт'!I60+'[1]ДНЕВНОЙ сайт'!I60+'[1]ПРОФИЛАКТИКА сайт'!I60+'[1]НЕОТЛОЖКА сайт'!I60+'[1]ОБРАЩЕНИЯ сайт'!V60+'[1]ОБРАЩЕНИЯ сайт'!L60+'[1]СКОРАЯ сайт'!F60+'[1]УСЛУГИ сайт'!F60+'[1]СТАЦИОНАР сайт'!Z60+'[1]ДНЕВНОЙ сайт'!S60</f>
        <v>22866978.66158751</v>
      </c>
      <c r="D60" s="17">
        <f>'[1]СТАЦИОНАР сайт'!J60+'[1]ДНЕВНОЙ сайт'!J60+'[1]ПРОФИЛАКТИКА сайт'!J60+'[1]НЕОТЛОЖКА сайт'!J60+'[1]ОБРАЩЕНИЯ сайт'!W60+'[1]ОБРАЩЕНИЯ сайт'!M60+'[1]СКОРАЯ сайт'!G60+'[1]УСЛУГИ сайт'!G60+'[1]СТАЦИОНАР сайт'!AA60+'[1]ДНЕВНОЙ сайт'!T60</f>
        <v>40844631.771674596</v>
      </c>
      <c r="E60" s="17">
        <f t="shared" si="4"/>
        <v>63711610.43326211</v>
      </c>
      <c r="G60" s="31">
        <f>E60-'[1]связь с ИТОГ ДЕНЬГИ 2024'!V60</f>
        <v>0</v>
      </c>
    </row>
    <row r="61" spans="2:7" ht="15.6">
      <c r="B61" s="14" t="s">
        <v>62</v>
      </c>
      <c r="C61" s="17">
        <f>'[1]СТАЦИОНАР сайт'!I61+'[1]ДНЕВНОЙ сайт'!I61+'[1]ПРОФИЛАКТИКА сайт'!I61+'[1]НЕОТЛОЖКА сайт'!I61+'[1]ОБРАЩЕНИЯ сайт'!V61+'[1]ОБРАЩЕНИЯ сайт'!L61+'[1]СКОРАЯ сайт'!F61+'[1]УСЛУГИ сайт'!F61+'[1]СТАЦИОНАР сайт'!Z61+'[1]ДНЕВНОЙ сайт'!S61</f>
        <v>30555848.825443607</v>
      </c>
      <c r="D61" s="17">
        <f>'[1]СТАЦИОНАР сайт'!J61+'[1]ДНЕВНОЙ сайт'!J61+'[1]ПРОФИЛАКТИКА сайт'!J61+'[1]НЕОТЛОЖКА сайт'!J61+'[1]ОБРАЩЕНИЯ сайт'!W61+'[1]ОБРАЩЕНИЯ сайт'!M61+'[1]СКОРАЯ сайт'!G61+'[1]УСЛУГИ сайт'!G61+'[1]СТАЦИОНАР сайт'!AA61+'[1]ДНЕВНОЙ сайт'!T61</f>
        <v>29769229.464763112</v>
      </c>
      <c r="E61" s="17">
        <f t="shared" si="4"/>
        <v>60325078.290206715</v>
      </c>
      <c r="G61" s="31">
        <f>E61-'[1]связь с ИТОГ ДЕНЬГИ 2024'!V61</f>
        <v>-1.000000536441803E-2</v>
      </c>
    </row>
    <row r="62" spans="2:7">
      <c r="B62" s="19" t="s">
        <v>63</v>
      </c>
      <c r="C62" s="17">
        <f t="shared" ref="C62:E62" si="5">SUM(C38:C61)</f>
        <v>975500568.35607874</v>
      </c>
      <c r="D62" s="17">
        <f t="shared" si="5"/>
        <v>2631208050.3613839</v>
      </c>
      <c r="E62" s="17">
        <f t="shared" si="5"/>
        <v>3606708618.7174635</v>
      </c>
      <c r="G62" s="31">
        <f>E62-'[1]связь с ИТОГ ДЕНЬГИ 2024'!V62</f>
        <v>0</v>
      </c>
    </row>
    <row r="63" spans="2:7" ht="15.6">
      <c r="B63" s="14" t="s">
        <v>64</v>
      </c>
      <c r="C63" s="17"/>
      <c r="D63" s="17"/>
      <c r="E63" s="17"/>
      <c r="G63" s="31">
        <f>E63-'[1]связь с ИТОГ ДЕНЬГИ 2024'!V63</f>
        <v>0</v>
      </c>
    </row>
    <row r="64" spans="2:7" ht="15.6">
      <c r="B64" s="22" t="s">
        <v>65</v>
      </c>
      <c r="C64" s="17">
        <f>'[1]СТАЦИОНАР сайт'!I64+'[1]ДНЕВНОЙ сайт'!I64+'[1]ПРОФИЛАКТИКА сайт'!I64+'[1]НЕОТЛОЖКА сайт'!I64+'[1]ОБРАЩЕНИЯ сайт'!V64+'[1]ОБРАЩЕНИЯ сайт'!L64+'[1]СКОРАЯ сайт'!F64+'[1]УСЛУГИ сайт'!F64+'[1]СТАЦИОНАР сайт'!Z64+'[1]ДНЕВНОЙ сайт'!S64</f>
        <v>17245234.483217891</v>
      </c>
      <c r="D64" s="17">
        <f>'[1]СТАЦИОНАР сайт'!J64+'[1]ДНЕВНОЙ сайт'!J64+'[1]ПРОФИЛАКТИКА сайт'!J64+'[1]НЕОТЛОЖКА сайт'!J64+'[1]ОБРАЩЕНИЯ сайт'!W64+'[1]ОБРАЩЕНИЯ сайт'!M64+'[1]СКОРАЯ сайт'!G64+'[1]УСЛУГИ сайт'!G64+'[1]СТАЦИОНАР сайт'!AA64+'[1]ДНЕВНОЙ сайт'!T64</f>
        <v>25448491.167581998</v>
      </c>
      <c r="E64" s="17">
        <f t="shared" ref="E64:E91" si="6">D64+C64</f>
        <v>42693725.650799885</v>
      </c>
      <c r="G64" s="31">
        <f>E64-'[1]связь с ИТОГ ДЕНЬГИ 2024'!V64</f>
        <v>0</v>
      </c>
    </row>
    <row r="65" spans="2:7" ht="15.6">
      <c r="B65" s="23" t="s">
        <v>66</v>
      </c>
      <c r="C65" s="17">
        <f>'[1]СТАЦИОНАР сайт'!I65+'[1]ДНЕВНОЙ сайт'!I65+'[1]ПРОФИЛАКТИКА сайт'!I65+'[1]НЕОТЛОЖКА сайт'!I65+'[1]ОБРАЩЕНИЯ сайт'!V65+'[1]ОБРАЩЕНИЯ сайт'!L65+'[1]СКОРАЯ сайт'!F65+'[1]УСЛУГИ сайт'!F65+'[1]СТАЦИОНАР сайт'!Z65+'[1]ДНЕВНОЙ сайт'!S65</f>
        <v>113547.92916666665</v>
      </c>
      <c r="D65" s="17">
        <f>'[1]СТАЦИОНАР сайт'!J65+'[1]ДНЕВНОЙ сайт'!J65+'[1]ПРОФИЛАКТИКА сайт'!J65+'[1]НЕОТЛОЖКА сайт'!J65+'[1]ОБРАЩЕНИЯ сайт'!W65+'[1]ОБРАЩЕНИЯ сайт'!M65+'[1]СКОРАЯ сайт'!G65+'[1]УСЛУГИ сайт'!G65+'[1]СТАЦИОНАР сайт'!AA65+'[1]ДНЕВНОЙ сайт'!T65</f>
        <v>158967.10083333333</v>
      </c>
      <c r="E65" s="17">
        <f t="shared" si="6"/>
        <v>272515.02999999997</v>
      </c>
      <c r="G65" s="31">
        <f>E65-'[1]связь с ИТОГ ДЕНЬГИ 2024'!V65</f>
        <v>0</v>
      </c>
    </row>
    <row r="66" spans="2:7" ht="15.6">
      <c r="B66" s="23" t="s">
        <v>67</v>
      </c>
      <c r="C66" s="17">
        <f>'[1]СТАЦИОНАР сайт'!I66+'[1]ДНЕВНОЙ сайт'!I66+'[1]ПРОФИЛАКТИКА сайт'!I66+'[1]НЕОТЛОЖКА сайт'!I66+'[1]ОБРАЩЕНИЯ сайт'!V66+'[1]ОБРАЩЕНИЯ сайт'!L66+'[1]СКОРАЯ сайт'!F66+'[1]УСЛУГИ сайт'!F66+'[1]СТАЦИОНАР сайт'!Z66+'[1]ДНЕВНОЙ сайт'!S66</f>
        <v>43300701.335100606</v>
      </c>
      <c r="D66" s="17">
        <f>'[1]СТАЦИОНАР сайт'!J66+'[1]ДНЕВНОЙ сайт'!J66+'[1]ПРОФИЛАКТИКА сайт'!J66+'[1]НЕОТЛОЖКА сайт'!J66+'[1]ОБРАЩЕНИЯ сайт'!W66+'[1]ОБРАЩЕНИЯ сайт'!M66+'[1]СКОРАЯ сайт'!G66+'[1]УСЛУГИ сайт'!G66+'[1]СТАЦИОНАР сайт'!AA66+'[1]ДНЕВНОЙ сайт'!T66</f>
        <v>63935872.584899388</v>
      </c>
      <c r="E66" s="17">
        <f t="shared" si="6"/>
        <v>107236573.91999999</v>
      </c>
      <c r="G66" s="31">
        <f>E66-'[1]связь с ИТОГ ДЕНЬГИ 2024'!V66</f>
        <v>0</v>
      </c>
    </row>
    <row r="67" spans="2:7" ht="15.6">
      <c r="B67" s="23" t="s">
        <v>68</v>
      </c>
      <c r="C67" s="17">
        <f>'[1]СТАЦИОНАР сайт'!I67+'[1]ДНЕВНОЙ сайт'!I67+'[1]ПРОФИЛАКТИКА сайт'!I67+'[1]НЕОТЛОЖКА сайт'!I67+'[1]ОБРАЩЕНИЯ сайт'!V67+'[1]ОБРАЩЕНИЯ сайт'!L67+'[1]СКОРАЯ сайт'!F67+'[1]УСЛУГИ сайт'!F67+'[1]СТАЦИОНАР сайт'!Z67+'[1]ДНЕВНОЙ сайт'!S67</f>
        <v>18951065.28015535</v>
      </c>
      <c r="D67" s="17">
        <f>'[1]СТАЦИОНАР сайт'!J67+'[1]ДНЕВНОЙ сайт'!J67+'[1]ПРОФИЛАКТИКА сайт'!J67+'[1]НЕОТЛОЖКА сайт'!J67+'[1]ОБРАЩЕНИЯ сайт'!W67+'[1]ОБРАЩЕНИЯ сайт'!M67+'[1]СКОРАЯ сайт'!G67+'[1]УСЛУГИ сайт'!G67+'[1]СТАЦИОНАР сайт'!AA67+'[1]ДНЕВНОЙ сайт'!T67</f>
        <v>27969718.323654171</v>
      </c>
      <c r="E67" s="17">
        <f t="shared" si="6"/>
        <v>46920783.603809521</v>
      </c>
      <c r="G67" s="31">
        <f>E67-'[1]связь с ИТОГ ДЕНЬГИ 2024'!V67</f>
        <v>0</v>
      </c>
    </row>
    <row r="68" spans="2:7" ht="15.6">
      <c r="B68" s="23" t="s">
        <v>69</v>
      </c>
      <c r="C68" s="17">
        <f>'[1]СТАЦИОНАР сайт'!I68+'[1]ДНЕВНОЙ сайт'!I68+'[1]ПРОФИЛАКТИКА сайт'!I68+'[1]НЕОТЛОЖКА сайт'!I68+'[1]ОБРАЩЕНИЯ сайт'!V68+'[1]ОБРАЩЕНИЯ сайт'!L68+'[1]СКОРАЯ сайт'!F68+'[1]УСЛУГИ сайт'!F68+'[1]СТАЦИОНАР сайт'!Z68+'[1]ДНЕВНОЙ сайт'!S68</f>
        <v>3390744.9980198024</v>
      </c>
      <c r="D68" s="17">
        <f>'[1]СТАЦИОНАР сайт'!J68+'[1]ДНЕВНОЙ сайт'!J68+'[1]ПРОФИЛАКТИКА сайт'!J68+'[1]НЕОТЛОЖКА сайт'!J68+'[1]ОБРАЩЕНИЯ сайт'!W68+'[1]ОБРАЩЕНИЯ сайт'!M68+'[1]СКОРАЯ сайт'!G68+'[1]УСЛУГИ сайт'!G68+'[1]СТАЦИОНАР сайт'!AA68+'[1]ДНЕВНОЙ сайт'!T68</f>
        <v>5003011.0019801985</v>
      </c>
      <c r="E68" s="17">
        <f t="shared" si="6"/>
        <v>8393756</v>
      </c>
      <c r="G68" s="31">
        <f>E68-'[1]связь с ИТОГ ДЕНЬГИ 2024'!V68</f>
        <v>0</v>
      </c>
    </row>
    <row r="69" spans="2:7" ht="15.6">
      <c r="B69" s="16" t="s">
        <v>70</v>
      </c>
      <c r="C69" s="17">
        <f>'[1]СТАЦИОНАР сайт'!I69+'[1]ДНЕВНОЙ сайт'!I69+'[1]ПРОФИЛАКТИКА сайт'!I69+'[1]НЕОТЛОЖКА сайт'!I69+'[1]ОБРАЩЕНИЯ сайт'!V69+'[1]ОБРАЩЕНИЯ сайт'!L69+'[1]СКОРАЯ сайт'!F69+'[1]УСЛУГИ сайт'!F69+'[1]СТАЦИОНАР сайт'!Z69+'[1]ДНЕВНОЙ сайт'!S69</f>
        <v>102258.06545454546</v>
      </c>
      <c r="D69" s="17">
        <f>'[1]СТАЦИОНАР сайт'!J69+'[1]ДНЕВНОЙ сайт'!J69+'[1]ПРОФИЛАКТИКА сайт'!J69+'[1]НЕОТЛОЖКА сайт'!J69+'[1]ОБРАЩЕНИЯ сайт'!W69+'[1]ОБРАЩЕНИЯ сайт'!M69+'[1]СКОРАЯ сайт'!G69+'[1]УСЛУГИ сайт'!G69+'[1]СТАЦИОНАР сайт'!AA69+'[1]ДНЕВНОЙ сайт'!T69</f>
        <v>161581.93454545457</v>
      </c>
      <c r="E69" s="17">
        <f t="shared" si="6"/>
        <v>263840</v>
      </c>
      <c r="G69" s="31">
        <f>E69-'[1]связь с ИТОГ ДЕНЬГИ 2024'!V69</f>
        <v>0</v>
      </c>
    </row>
    <row r="70" spans="2:7" ht="15.6" hidden="1">
      <c r="B70" s="16" t="s">
        <v>71</v>
      </c>
      <c r="C70" s="17">
        <f>'[1]СТАЦИОНАР сайт'!I70+'[1]ДНЕВНОЙ сайт'!I70+'[1]ПРОФИЛАКТИКА сайт'!I70+'[1]НЕОТЛОЖКА сайт'!I70+'[1]ОБРАЩЕНИЯ сайт'!V70+'[1]ОБРАЩЕНИЯ сайт'!L70+'[1]СКОРАЯ сайт'!F70+'[1]УСЛУГИ сайт'!F70+'[1]СТАЦИОНАР сайт'!Z70+'[1]ДНЕВНОЙ сайт'!S70</f>
        <v>0</v>
      </c>
      <c r="D70" s="17">
        <f>'[1]СТАЦИОНАР сайт'!J70+'[1]ДНЕВНОЙ сайт'!J70+'[1]ПРОФИЛАКТИКА сайт'!J70+'[1]НЕОТЛОЖКА сайт'!J70+'[1]ОБРАЩЕНИЯ сайт'!W70+'[1]ОБРАЩЕНИЯ сайт'!M70+'[1]СКОРАЯ сайт'!G70+'[1]УСЛУГИ сайт'!G70+'[1]СТАЦИОНАР сайт'!AA70+'[1]ДНЕВНОЙ сайт'!T70</f>
        <v>0</v>
      </c>
      <c r="E70" s="17">
        <f t="shared" si="6"/>
        <v>0</v>
      </c>
      <c r="G70" s="31">
        <f>E70-'[1]связь с ИТОГ ДЕНЬГИ 2024'!V70</f>
        <v>0</v>
      </c>
    </row>
    <row r="71" spans="2:7" ht="15.6" hidden="1">
      <c r="B71" s="16" t="s">
        <v>72</v>
      </c>
      <c r="C71" s="17">
        <f>'[1]СТАЦИОНАР сайт'!I71+'[1]ДНЕВНОЙ сайт'!I71+'[1]ПРОФИЛАКТИКА сайт'!I71+'[1]НЕОТЛОЖКА сайт'!I71+'[1]ОБРАЩЕНИЯ сайт'!V71+'[1]ОБРАЩЕНИЯ сайт'!L71+'[1]СКОРАЯ сайт'!F71+'[1]УСЛУГИ сайт'!F71+'[1]СТАЦИОНАР сайт'!Z71+'[1]ДНЕВНОЙ сайт'!S71</f>
        <v>0</v>
      </c>
      <c r="D71" s="17">
        <f>'[1]СТАЦИОНАР сайт'!J71+'[1]ДНЕВНОЙ сайт'!J71+'[1]ПРОФИЛАКТИКА сайт'!J71+'[1]НЕОТЛОЖКА сайт'!J71+'[1]ОБРАЩЕНИЯ сайт'!W71+'[1]ОБРАЩЕНИЯ сайт'!M71+'[1]СКОРАЯ сайт'!G71+'[1]УСЛУГИ сайт'!G71+'[1]СТАЦИОНАР сайт'!AA71+'[1]ДНЕВНОЙ сайт'!T71</f>
        <v>0</v>
      </c>
      <c r="E71" s="17">
        <f t="shared" si="6"/>
        <v>0</v>
      </c>
      <c r="G71" s="31">
        <f>E71-'[1]связь с ИТОГ ДЕНЬГИ 2024'!V71</f>
        <v>0</v>
      </c>
    </row>
    <row r="72" spans="2:7" ht="15.6">
      <c r="B72" s="23" t="s">
        <v>73</v>
      </c>
      <c r="C72" s="17">
        <f>'[1]СТАЦИОНАР сайт'!I72+'[1]ДНЕВНОЙ сайт'!I72+'[1]ПРОФИЛАКТИКА сайт'!I72+'[1]НЕОТЛОЖКА сайт'!I72+'[1]ОБРАЩЕНИЯ сайт'!V72+'[1]ОБРАЩЕНИЯ сайт'!L72+'[1]СКОРАЯ сайт'!F72+'[1]УСЛУГИ сайт'!F72+'[1]СТАЦИОНАР сайт'!Z72+'[1]ДНЕВНОЙ сайт'!S72</f>
        <v>2389406.5160000003</v>
      </c>
      <c r="D72" s="17">
        <f>'[1]СТАЦИОНАР сайт'!J72+'[1]ДНЕВНОЙ сайт'!J72+'[1]ПРОФИЛАКТИКА сайт'!J72+'[1]НЕОТЛОЖКА сайт'!J72+'[1]ОБРАЩЕНИЯ сайт'!W72+'[1]ОБРАЩЕНИЯ сайт'!M72+'[1]СКОРАЯ сайт'!G72+'[1]УСЛУГИ сайт'!G72+'[1]СТАЦИОНАР сайт'!AA72+'[1]ДНЕВНОЙ сайт'!T72</f>
        <v>3584109.7740000007</v>
      </c>
      <c r="E72" s="17">
        <f t="shared" si="6"/>
        <v>5973516.290000001</v>
      </c>
      <c r="G72" s="31">
        <f>E72-'[1]связь с ИТОГ ДЕНЬГИ 2024'!V72</f>
        <v>0</v>
      </c>
    </row>
    <row r="73" spans="2:7" ht="15.6">
      <c r="B73" s="16" t="s">
        <v>74</v>
      </c>
      <c r="C73" s="17">
        <f>'[1]СТАЦИОНАР сайт'!I73+'[1]ДНЕВНОЙ сайт'!I73+'[1]ПРОФИЛАКТИКА сайт'!I73+'[1]НЕОТЛОЖКА сайт'!I73+'[1]ОБРАЩЕНИЯ сайт'!V73+'[1]ОБРАЩЕНИЯ сайт'!L73+'[1]СКОРАЯ сайт'!F73+'[1]УСЛУГИ сайт'!F73+'[1]СТАЦИОНАР сайт'!Z73+'[1]ДНЕВНОЙ сайт'!S73</f>
        <v>878323.7018181819</v>
      </c>
      <c r="D73" s="17">
        <f>'[1]СТАЦИОНАР сайт'!J73+'[1]ДНЕВНОЙ сайт'!J73+'[1]ПРОФИЛАКТИКА сайт'!J73+'[1]НЕОТЛОЖКА сайт'!J73+'[1]ОБРАЩЕНИЯ сайт'!W73+'[1]ОБРАЩЕНИЯ сайт'!M73+'[1]СКОРАЯ сайт'!G73+'[1]УСЛУГИ сайт'!G73+'[1]СТАЦИОНАР сайт'!AA73+'[1]ДНЕВНОЙ сайт'!T73</f>
        <v>1389648.2981818183</v>
      </c>
      <c r="E73" s="17">
        <f t="shared" si="6"/>
        <v>2267972</v>
      </c>
      <c r="G73" s="31">
        <f>E73-'[1]связь с ИТОГ ДЕНЬГИ 2024'!V73</f>
        <v>0</v>
      </c>
    </row>
    <row r="74" spans="2:7" ht="15.6" hidden="1">
      <c r="B74" s="16" t="s">
        <v>75</v>
      </c>
      <c r="C74" s="17">
        <f>'[1]СТАЦИОНАР сайт'!I74+'[1]ДНЕВНОЙ сайт'!I74+'[1]ПРОФИЛАКТИКА сайт'!I74+'[1]НЕОТЛОЖКА сайт'!I74+'[1]ОБРАЩЕНИЯ сайт'!V74+'[1]ОБРАЩЕНИЯ сайт'!L74+'[1]СКОРАЯ сайт'!F74+'[1]УСЛУГИ сайт'!F74+'[1]СТАЦИОНАР сайт'!Z74+'[1]ДНЕВНОЙ сайт'!S74</f>
        <v>0</v>
      </c>
      <c r="D74" s="17">
        <f>'[1]СТАЦИОНАР сайт'!J74+'[1]ДНЕВНОЙ сайт'!J74+'[1]ПРОФИЛАКТИКА сайт'!J74+'[1]НЕОТЛОЖКА сайт'!J74+'[1]ОБРАЩЕНИЯ сайт'!W74+'[1]ОБРАЩЕНИЯ сайт'!M74+'[1]СКОРАЯ сайт'!G74+'[1]УСЛУГИ сайт'!G74+'[1]СТАЦИОНАР сайт'!AA74+'[1]ДНЕВНОЙ сайт'!T74</f>
        <v>0</v>
      </c>
      <c r="E74" s="17">
        <f t="shared" si="6"/>
        <v>0</v>
      </c>
      <c r="G74" s="31">
        <f>E74-'[1]связь с ИТОГ ДЕНЬГИ 2024'!V74</f>
        <v>0</v>
      </c>
    </row>
    <row r="75" spans="2:7" ht="15.6">
      <c r="B75" s="16" t="s">
        <v>76</v>
      </c>
      <c r="C75" s="17">
        <f>'[1]СТАЦИОНАР сайт'!I75+'[1]ДНЕВНОЙ сайт'!I75+'[1]ПРОФИЛАКТИКА сайт'!I75+'[1]НЕОТЛОЖКА сайт'!I75+'[1]ОБРАЩЕНИЯ сайт'!V75+'[1]ОБРАЩЕНИЯ сайт'!L75+'[1]СКОРАЯ сайт'!F75+'[1]УСЛУГИ сайт'!F75+'[1]СТАЦИОНАР сайт'!Z75+'[1]ДНЕВНОЙ сайт'!S75</f>
        <v>6313776.0651428569</v>
      </c>
      <c r="D75" s="17">
        <f>'[1]СТАЦИОНАР сайт'!J75+'[1]ДНЕВНОЙ сайт'!J75+'[1]ПРОФИЛАКТИКА сайт'!J75+'[1]НЕОТЛОЖКА сайт'!J75+'[1]ОБРАЩЕНИЯ сайт'!W75+'[1]ОБРАЩЕНИЯ сайт'!M75+'[1]СКОРАЯ сайт'!G75+'[1]УСЛУГИ сайт'!G75+'[1]СТАЦИОНАР сайт'!AA75+'[1]ДНЕВНОЙ сайт'!T75</f>
        <v>9193744.0948571432</v>
      </c>
      <c r="E75" s="17">
        <f t="shared" si="6"/>
        <v>15507520.16</v>
      </c>
      <c r="G75" s="31">
        <f>E75-'[1]связь с ИТОГ ДЕНЬГИ 2024'!V75</f>
        <v>0</v>
      </c>
    </row>
    <row r="76" spans="2:7" ht="15.6">
      <c r="B76" s="16" t="s">
        <v>77</v>
      </c>
      <c r="C76" s="17">
        <f>'[1]СТАЦИОНАР сайт'!I76+'[1]ДНЕВНОЙ сайт'!I76+'[1]ПРОФИЛАКТИКА сайт'!I76+'[1]НЕОТЛОЖКА сайт'!I76+'[1]ОБРАЩЕНИЯ сайт'!V76+'[1]ОБРАЩЕНИЯ сайт'!L76+'[1]СКОРАЯ сайт'!F76+'[1]УСЛУГИ сайт'!F76+'[1]СТАЦИОНАР сайт'!Z76+'[1]ДНЕВНОЙ сайт'!S76</f>
        <v>12800654.130000001</v>
      </c>
      <c r="D76" s="17">
        <f>'[1]СТАЦИОНАР сайт'!J76+'[1]ДНЕВНОЙ сайт'!J76+'[1]ПРОФИЛАКТИКА сайт'!J76+'[1]НЕОТЛОЖКА сайт'!J76+'[1]ОБРАЩЕНИЯ сайт'!W76+'[1]ОБРАЩЕНИЯ сайт'!M76+'[1]СКОРАЯ сайт'!G76+'[1]УСЛУГИ сайт'!G76+'[1]СТАЦИОНАР сайт'!AA76+'[1]ДНЕВНОЙ сайт'!T76</f>
        <v>18936504.870000001</v>
      </c>
      <c r="E76" s="17">
        <f t="shared" si="6"/>
        <v>31737159</v>
      </c>
      <c r="G76" s="31">
        <f>E76-'[1]связь с ИТОГ ДЕНЬГИ 2024'!V76</f>
        <v>0</v>
      </c>
    </row>
    <row r="77" spans="2:7" ht="15.6">
      <c r="B77" s="16" t="s">
        <v>78</v>
      </c>
      <c r="C77" s="17">
        <f>'[1]СТАЦИОНАР сайт'!I77+'[1]ДНЕВНОЙ сайт'!I77+'[1]ПРОФИЛАКТИКА сайт'!I77+'[1]НЕОТЛОЖКА сайт'!I77+'[1]ОБРАЩЕНИЯ сайт'!V77+'[1]ОБРАЩЕНИЯ сайт'!L77+'[1]СКОРАЯ сайт'!F77+'[1]УСЛУГИ сайт'!F77+'[1]СТАЦИОНАР сайт'!Z77+'[1]ДНЕВНОЙ сайт'!S77</f>
        <v>50937551.979999997</v>
      </c>
      <c r="D77" s="17">
        <f>'[1]СТАЦИОНАР сайт'!J77+'[1]ДНЕВНОЙ сайт'!J77+'[1]ПРОФИЛАКТИКА сайт'!J77+'[1]НЕОТЛОЖКА сайт'!J77+'[1]ОБРАЩЕНИЯ сайт'!W77+'[1]ОБРАЩЕНИЯ сайт'!M77+'[1]СКОРАЯ сайт'!G77+'[1]УСЛУГИ сайт'!G77+'[1]СТАЦИОНАР сайт'!AA77+'[1]ДНЕВНОЙ сайт'!T77</f>
        <v>75223123.219999999</v>
      </c>
      <c r="E77" s="17">
        <f t="shared" si="6"/>
        <v>126160675.19999999</v>
      </c>
      <c r="G77" s="31">
        <f>E77-'[1]связь с ИТОГ ДЕНЬГИ 2024'!V77</f>
        <v>0</v>
      </c>
    </row>
    <row r="78" spans="2:7" ht="15.6">
      <c r="B78" s="16" t="s">
        <v>79</v>
      </c>
      <c r="C78" s="17">
        <f>'[1]СТАЦИОНАР сайт'!I78+'[1]ДНЕВНОЙ сайт'!I78+'[1]ПРОФИЛАКТИКА сайт'!I78+'[1]НЕОТЛОЖКА сайт'!I78+'[1]ОБРАЩЕНИЯ сайт'!V78+'[1]ОБРАЩЕНИЯ сайт'!L78+'[1]СКОРАЯ сайт'!F78+'[1]УСЛУГИ сайт'!F78+'[1]СТАЦИОНАР сайт'!Z78+'[1]ДНЕВНОЙ сайт'!S78</f>
        <v>956285.39325842704</v>
      </c>
      <c r="D78" s="17">
        <f>'[1]СТАЦИОНАР сайт'!J78+'[1]ДНЕВНОЙ сайт'!J78+'[1]ПРОФИЛАКТИКА сайт'!J78+'[1]НЕОТЛОЖКА сайт'!J78+'[1]ОБРАЩЕНИЯ сайт'!W78+'[1]ОБРАЩЕНИЯ сайт'!M78+'[1]СКОРАЯ сайт'!G78+'[1]УСЛУГИ сайт'!G78+'[1]СТАЦИОНАР сайт'!AA78+'[1]ДНЕВНОЙ сайт'!T78</f>
        <v>1407864.6067415732</v>
      </c>
      <c r="E78" s="17">
        <f t="shared" si="6"/>
        <v>2364150</v>
      </c>
      <c r="G78" s="31">
        <f>E78-'[1]связь с ИТОГ ДЕНЬГИ 2024'!V78</f>
        <v>0</v>
      </c>
    </row>
    <row r="79" spans="2:7" ht="15.6">
      <c r="B79" s="16" t="s">
        <v>80</v>
      </c>
      <c r="C79" s="17">
        <f>'[1]СТАЦИОНАР сайт'!I79+'[1]ДНЕВНОЙ сайт'!I79+'[1]ПРОФИЛАКТИКА сайт'!I79+'[1]НЕОТЛОЖКА сайт'!I79+'[1]ОБРАЩЕНИЯ сайт'!V79+'[1]ОБРАЩЕНИЯ сайт'!L79+'[1]СКОРАЯ сайт'!F79+'[1]УСЛУГИ сайт'!F79+'[1]СТАЦИОНАР сайт'!Z79+'[1]ДНЕВНОЙ сайт'!S79</f>
        <v>757582.6086956521</v>
      </c>
      <c r="D79" s="17">
        <f>'[1]СТАЦИОНАР сайт'!J79+'[1]ДНЕВНОЙ сайт'!J79+'[1]ПРОФИЛАКТИКА сайт'!J79+'[1]НЕОТЛОЖКА сайт'!J79+'[1]ОБРАЩЕНИЯ сайт'!W79+'[1]ОБРАЩЕНИЯ сайт'!M79+'[1]СКОРАЯ сайт'!G79+'[1]УСЛУГИ сайт'!G79+'[1]СТАЦИОНАР сайт'!AA79+'[1]ДНЕВНОЙ сайт'!T79</f>
        <v>1109317.3913043477</v>
      </c>
      <c r="E79" s="17">
        <f t="shared" si="6"/>
        <v>1866899.9999999998</v>
      </c>
      <c r="G79" s="31">
        <f>E79-'[1]связь с ИТОГ ДЕНЬГИ 2024'!V79</f>
        <v>0</v>
      </c>
    </row>
    <row r="80" spans="2:7" ht="15.6" hidden="1">
      <c r="B80" s="24" t="s">
        <v>81</v>
      </c>
      <c r="C80" s="17">
        <f>'[1]СТАЦИОНАР сайт'!I80+'[1]ДНЕВНОЙ сайт'!I80+'[1]ПРОФИЛАКТИКА сайт'!I80+'[1]НЕОТЛОЖКА сайт'!I80+'[1]ОБРАЩЕНИЯ сайт'!V80+'[1]ОБРАЩЕНИЯ сайт'!L80+'[1]СКОРАЯ сайт'!F80+'[1]УСЛУГИ сайт'!F80+'[1]СТАЦИОНАР сайт'!Z80+'[1]ДНЕВНОЙ сайт'!S80</f>
        <v>0</v>
      </c>
      <c r="D80" s="17">
        <f>'[1]СТАЦИОНАР сайт'!J80+'[1]ДНЕВНОЙ сайт'!J80+'[1]ПРОФИЛАКТИКА сайт'!J80+'[1]НЕОТЛОЖКА сайт'!J80+'[1]ОБРАЩЕНИЯ сайт'!W80+'[1]ОБРАЩЕНИЯ сайт'!M80+'[1]СКОРАЯ сайт'!G80+'[1]УСЛУГИ сайт'!G80+'[1]СТАЦИОНАР сайт'!AA80+'[1]ДНЕВНОЙ сайт'!T80</f>
        <v>0</v>
      </c>
      <c r="E80" s="17">
        <f t="shared" si="6"/>
        <v>0</v>
      </c>
      <c r="G80" s="31">
        <f>E80-'[1]связь с ИТОГ ДЕНЬГИ 2024'!V80</f>
        <v>0</v>
      </c>
    </row>
    <row r="81" spans="2:7" ht="15.6">
      <c r="B81" s="24" t="s">
        <v>82</v>
      </c>
      <c r="C81" s="17">
        <f>'[1]СТАЦИОНАР сайт'!I81+'[1]ДНЕВНОЙ сайт'!I81+'[1]ПРОФИЛАКТИКА сайт'!I81+'[1]НЕОТЛОЖКА сайт'!I81+'[1]ОБРАЩЕНИЯ сайт'!V81+'[1]ОБРАЩЕНИЯ сайт'!L81+'[1]СКОРАЯ сайт'!F81+'[1]УСЛУГИ сайт'!F81+'[1]СТАЦИОНАР сайт'!Z81+'[1]ДНЕВНОЙ сайт'!S81</f>
        <v>609819.23076923075</v>
      </c>
      <c r="D81" s="17">
        <f>'[1]СТАЦИОНАР сайт'!J81+'[1]ДНЕВНОЙ сайт'!J81+'[1]ПРОФИЛАКТИКА сайт'!J81+'[1]НЕОТЛОЖКА сайт'!J81+'[1]ОБРАЩЕНИЯ сайт'!W81+'[1]ОБРАЩЕНИЯ сайт'!M81+'[1]СКОРАЯ сайт'!G81+'[1]УСЛУГИ сайт'!G81+'[1]СТАЦИОНАР сайт'!AA81+'[1]ДНЕВНОЙ сайт'!T81</f>
        <v>895430.76923076925</v>
      </c>
      <c r="E81" s="17">
        <f t="shared" si="6"/>
        <v>1505250</v>
      </c>
      <c r="G81" s="31">
        <f>E81-'[1]связь с ИТОГ ДЕНЬГИ 2024'!V81</f>
        <v>0</v>
      </c>
    </row>
    <row r="82" spans="2:7" ht="15.6">
      <c r="B82" s="24" t="s">
        <v>83</v>
      </c>
      <c r="C82" s="17">
        <f>'[1]СТАЦИОНАР сайт'!I82+'[1]ДНЕВНОЙ сайт'!I82+'[1]ПРОФИЛАКТИКА сайт'!I82+'[1]НЕОТЛОЖКА сайт'!I82+'[1]ОБРАЩЕНИЯ сайт'!V82+'[1]ОБРАЩЕНИЯ сайт'!L82+'[1]СКОРАЯ сайт'!F82+'[1]УСЛУГИ сайт'!F82+'[1]СТАЦИОНАР сайт'!Z82+'[1]ДНЕВНОЙ сайт'!S82</f>
        <v>3297876.2133676093</v>
      </c>
      <c r="D82" s="17">
        <f>'[1]СТАЦИОНАР сайт'!J82+'[1]ДНЕВНОЙ сайт'!J82+'[1]ПРОФИЛАКТИКА сайт'!J82+'[1]НЕОТЛОЖКА сайт'!J82+'[1]ОБРАЩЕНИЯ сайт'!W82+'[1]ОБРАЩЕНИЯ сайт'!M82+'[1]СКОРАЯ сайт'!G82+'[1]УСЛУГИ сайт'!G82+'[1]СТАЦИОНАР сайт'!AA82+'[1]ДНЕВНОЙ сайт'!T82</f>
        <v>4873294.7866323907</v>
      </c>
      <c r="E82" s="17">
        <f t="shared" si="6"/>
        <v>8171171</v>
      </c>
      <c r="G82" s="31">
        <f>E82-'[1]связь с ИТОГ ДЕНЬГИ 2024'!V82</f>
        <v>0</v>
      </c>
    </row>
    <row r="83" spans="2:7" ht="15.6" hidden="1">
      <c r="B83" s="25" t="s">
        <v>84</v>
      </c>
      <c r="C83" s="17">
        <f>'[1]СТАЦИОНАР сайт'!I83+'[1]ДНЕВНОЙ сайт'!I83+'[1]ПРОФИЛАКТИКА сайт'!I83+'[1]НЕОТЛОЖКА сайт'!I83+'[1]ОБРАЩЕНИЯ сайт'!V83+'[1]ОБРАЩЕНИЯ сайт'!L83+'[1]СКОРАЯ сайт'!F83+'[1]УСЛУГИ сайт'!F83+'[1]СТАЦИОНАР сайт'!Z83+'[1]ДНЕВНОЙ сайт'!S83</f>
        <v>0</v>
      </c>
      <c r="D83" s="17">
        <f>'[1]СТАЦИОНАР сайт'!J83+'[1]ДНЕВНОЙ сайт'!J83+'[1]ПРОФИЛАКТИКА сайт'!J83+'[1]НЕОТЛОЖКА сайт'!J83+'[1]ОБРАЩЕНИЯ сайт'!W83+'[1]ОБРАЩЕНИЯ сайт'!M83+'[1]СКОРАЯ сайт'!G83+'[1]УСЛУГИ сайт'!G83+'[1]СТАЦИОНАР сайт'!AA83+'[1]ДНЕВНОЙ сайт'!T83</f>
        <v>0</v>
      </c>
      <c r="E83" s="17">
        <f t="shared" si="6"/>
        <v>0</v>
      </c>
      <c r="G83" s="31">
        <f>E83-'[1]связь с ИТОГ ДЕНЬГИ 2024'!V83</f>
        <v>0</v>
      </c>
    </row>
    <row r="84" spans="2:7" ht="15.6">
      <c r="B84" s="35" t="s">
        <v>85</v>
      </c>
      <c r="C84" s="17">
        <f>'[1]СТАЦИОНАР сайт'!I84+'[1]ДНЕВНОЙ сайт'!I84+'[1]ПРОФИЛАКТИКА сайт'!I84+'[1]НЕОТЛОЖКА сайт'!I84+'[1]ОБРАЩЕНИЯ сайт'!V84+'[1]ОБРАЩЕНИЯ сайт'!L84+'[1]СКОРАЯ сайт'!F84+'[1]УСЛУГИ сайт'!F84+'[1]СТАЦИОНАР сайт'!Z84+'[1]ДНЕВНОЙ сайт'!S84</f>
        <v>2856344.31</v>
      </c>
      <c r="D84" s="17">
        <f>'[1]СТАЦИОНАР сайт'!J84+'[1]ДНЕВНОЙ сайт'!J84+'[1]ПРОФИЛАКТИКА сайт'!J84+'[1]НЕОТЛОЖКА сайт'!J84+'[1]ОБРАЩЕНИЯ сайт'!W84+'[1]ОБРАЩЕНИЯ сайт'!M84+'[1]СКОРАЯ сайт'!G84+'[1]УСЛУГИ сайт'!G84+'[1]СТАЦИОНАР сайт'!AA84+'[1]ДНЕВНОЙ сайт'!T84</f>
        <v>4196357.6900000004</v>
      </c>
      <c r="E84" s="17">
        <f t="shared" si="6"/>
        <v>7052702</v>
      </c>
      <c r="G84" s="31">
        <f>E84-'[1]связь с ИТОГ ДЕНЬГИ 2024'!V84</f>
        <v>0</v>
      </c>
    </row>
    <row r="85" spans="2:7" ht="15.6" hidden="1">
      <c r="B85" s="25" t="s">
        <v>86</v>
      </c>
      <c r="C85" s="17">
        <f>'[1]СТАЦИОНАР сайт'!I85+'[1]ДНЕВНОЙ сайт'!I85+'[1]ПРОФИЛАКТИКА сайт'!I85+'[1]НЕОТЛОЖКА сайт'!I85+'[1]ОБРАЩЕНИЯ сайт'!V85+'[1]ОБРАЩЕНИЯ сайт'!L85+'[1]СКОРАЯ сайт'!F85+'[1]УСЛУГИ сайт'!F85+'[1]СТАЦИОНАР сайт'!Z85+'[1]ДНЕВНОЙ сайт'!S85</f>
        <v>0</v>
      </c>
      <c r="D85" s="17">
        <f>'[1]СТАЦИОНАР сайт'!J85+'[1]ДНЕВНОЙ сайт'!J85+'[1]ПРОФИЛАКТИКА сайт'!J85+'[1]НЕОТЛОЖКА сайт'!J85+'[1]ОБРАЩЕНИЯ сайт'!W85+'[1]ОБРАЩЕНИЯ сайт'!M85+'[1]СКОРАЯ сайт'!G85+'[1]УСЛУГИ сайт'!G85+'[1]СТАЦИОНАР сайт'!AA85+'[1]ДНЕВНОЙ сайт'!T85</f>
        <v>0</v>
      </c>
      <c r="E85" s="17">
        <f t="shared" si="6"/>
        <v>0</v>
      </c>
      <c r="G85" s="31">
        <f>E85-'[1]связь с ИТОГ ДЕНЬГИ 2024'!V85</f>
        <v>0</v>
      </c>
    </row>
    <row r="86" spans="2:7" ht="15.6" hidden="1">
      <c r="B86" s="25" t="s">
        <v>87</v>
      </c>
      <c r="C86" s="17">
        <f>'[1]СТАЦИОНАР сайт'!I86+'[1]ДНЕВНОЙ сайт'!I86+'[1]ПРОФИЛАКТИКА сайт'!I86+'[1]НЕОТЛОЖКА сайт'!I86+'[1]ОБРАЩЕНИЯ сайт'!V86+'[1]ОБРАЩЕНИЯ сайт'!L86+'[1]СКОРАЯ сайт'!F86+'[1]УСЛУГИ сайт'!F86+'[1]СТАЦИОНАР сайт'!Z86+'[1]ДНЕВНОЙ сайт'!S86</f>
        <v>0</v>
      </c>
      <c r="D86" s="17">
        <f>'[1]СТАЦИОНАР сайт'!J86+'[1]ДНЕВНОЙ сайт'!J86+'[1]ПРОФИЛАКТИКА сайт'!J86+'[1]НЕОТЛОЖКА сайт'!J86+'[1]ОБРАЩЕНИЯ сайт'!W86+'[1]ОБРАЩЕНИЯ сайт'!M86+'[1]СКОРАЯ сайт'!G86+'[1]УСЛУГИ сайт'!G86+'[1]СТАЦИОНАР сайт'!AA86+'[1]ДНЕВНОЙ сайт'!T86</f>
        <v>0</v>
      </c>
      <c r="E86" s="17">
        <f t="shared" si="6"/>
        <v>0</v>
      </c>
      <c r="G86" s="31">
        <f>E86-'[1]связь с ИТОГ ДЕНЬГИ 2024'!V86</f>
        <v>0</v>
      </c>
    </row>
    <row r="87" spans="2:7" ht="15.6" hidden="1">
      <c r="B87" s="25" t="s">
        <v>88</v>
      </c>
      <c r="C87" s="17">
        <f>'[1]СТАЦИОНАР сайт'!I87+'[1]ДНЕВНОЙ сайт'!I87+'[1]ПРОФИЛАКТИКА сайт'!I87+'[1]НЕОТЛОЖКА сайт'!I87+'[1]ОБРАЩЕНИЯ сайт'!V87+'[1]ОБРАЩЕНИЯ сайт'!L87+'[1]СКОРАЯ сайт'!F87+'[1]УСЛУГИ сайт'!F87+'[1]СТАЦИОНАР сайт'!Z87+'[1]ДНЕВНОЙ сайт'!S87</f>
        <v>0</v>
      </c>
      <c r="D87" s="17">
        <f>'[1]СТАЦИОНАР сайт'!J87+'[1]ДНЕВНОЙ сайт'!J87+'[1]ПРОФИЛАКТИКА сайт'!J87+'[1]НЕОТЛОЖКА сайт'!J87+'[1]ОБРАЩЕНИЯ сайт'!W87+'[1]ОБРАЩЕНИЯ сайт'!M87+'[1]СКОРАЯ сайт'!G87+'[1]УСЛУГИ сайт'!G87+'[1]СТАЦИОНАР сайт'!AA87+'[1]ДНЕВНОЙ сайт'!T87</f>
        <v>0</v>
      </c>
      <c r="E87" s="17">
        <f t="shared" si="6"/>
        <v>0</v>
      </c>
      <c r="G87" s="31">
        <f>E87-'[1]связь с ИТОГ ДЕНЬГИ 2024'!V87</f>
        <v>0</v>
      </c>
    </row>
    <row r="88" spans="2:7" ht="15.6" hidden="1">
      <c r="B88" s="25" t="s">
        <v>89</v>
      </c>
      <c r="C88" s="17">
        <f>'[1]СТАЦИОНАР сайт'!I88+'[1]ДНЕВНОЙ сайт'!I88+'[1]ПРОФИЛАКТИКА сайт'!I88+'[1]НЕОТЛОЖКА сайт'!I88+'[1]ОБРАЩЕНИЯ сайт'!V88+'[1]ОБРАЩЕНИЯ сайт'!L88+'[1]СКОРАЯ сайт'!F88+'[1]УСЛУГИ сайт'!F88+'[1]СТАЦИОНАР сайт'!Z88+'[1]ДНЕВНОЙ сайт'!S88</f>
        <v>0</v>
      </c>
      <c r="D88" s="17">
        <f>'[1]СТАЦИОНАР сайт'!J88+'[1]ДНЕВНОЙ сайт'!J88+'[1]ПРОФИЛАКТИКА сайт'!J88+'[1]НЕОТЛОЖКА сайт'!J88+'[1]ОБРАЩЕНИЯ сайт'!W88+'[1]ОБРАЩЕНИЯ сайт'!M88+'[1]СКОРАЯ сайт'!G88+'[1]УСЛУГИ сайт'!G88+'[1]СТАЦИОНАР сайт'!AA88+'[1]ДНЕВНОЙ сайт'!T88</f>
        <v>0</v>
      </c>
      <c r="E88" s="17">
        <f t="shared" si="6"/>
        <v>0</v>
      </c>
      <c r="G88" s="31">
        <f>E88-'[1]связь с ИТОГ ДЕНЬГИ 2024'!V88</f>
        <v>0</v>
      </c>
    </row>
    <row r="89" spans="2:7" ht="15.6" hidden="1">
      <c r="B89" s="25" t="s">
        <v>90</v>
      </c>
      <c r="C89" s="17">
        <f>'[1]СТАЦИОНАР сайт'!I89+'[1]ДНЕВНОЙ сайт'!I89+'[1]ПРОФИЛАКТИКА сайт'!I89+'[1]НЕОТЛОЖКА сайт'!I89+'[1]ОБРАЩЕНИЯ сайт'!V89+'[1]ОБРАЩЕНИЯ сайт'!L89+'[1]СКОРАЯ сайт'!F89+'[1]УСЛУГИ сайт'!F89+'[1]СТАЦИОНАР сайт'!Z89+'[1]ДНЕВНОЙ сайт'!S89</f>
        <v>0</v>
      </c>
      <c r="D89" s="17">
        <f>'[1]СТАЦИОНАР сайт'!J89+'[1]ДНЕВНОЙ сайт'!J89+'[1]ПРОФИЛАКТИКА сайт'!J89+'[1]НЕОТЛОЖКА сайт'!J89+'[1]ОБРАЩЕНИЯ сайт'!W89+'[1]ОБРАЩЕНИЯ сайт'!M89+'[1]СКОРАЯ сайт'!G89+'[1]УСЛУГИ сайт'!G89+'[1]СТАЦИОНАР сайт'!AA89+'[1]ДНЕВНОЙ сайт'!T89</f>
        <v>0</v>
      </c>
      <c r="E89" s="17">
        <f t="shared" si="6"/>
        <v>0</v>
      </c>
      <c r="G89" s="31">
        <f>E89-'[1]связь с ИТОГ ДЕНЬГИ 2024'!V89</f>
        <v>0</v>
      </c>
    </row>
    <row r="90" spans="2:7" ht="15.6" hidden="1">
      <c r="B90" s="25" t="s">
        <v>91</v>
      </c>
      <c r="C90" s="17">
        <f>'[1]СТАЦИОНАР сайт'!I90+'[1]ДНЕВНОЙ сайт'!I90+'[1]ПРОФИЛАКТИКА сайт'!I90+'[1]НЕОТЛОЖКА сайт'!I90+'[1]ОБРАЩЕНИЯ сайт'!V90+'[1]ОБРАЩЕНИЯ сайт'!L90+'[1]СКОРАЯ сайт'!F90+'[1]УСЛУГИ сайт'!F90+'[1]СТАЦИОНАР сайт'!Z90+'[1]ДНЕВНОЙ сайт'!S90</f>
        <v>0</v>
      </c>
      <c r="D90" s="17">
        <f>'[1]СТАЦИОНАР сайт'!J90+'[1]ДНЕВНОЙ сайт'!J90+'[1]ПРОФИЛАКТИКА сайт'!J90+'[1]НЕОТЛОЖКА сайт'!J90+'[1]ОБРАЩЕНИЯ сайт'!W90+'[1]ОБРАЩЕНИЯ сайт'!M90+'[1]СКОРАЯ сайт'!G90+'[1]УСЛУГИ сайт'!G90+'[1]СТАЦИОНАР сайт'!AA90+'[1]ДНЕВНОЙ сайт'!T90</f>
        <v>0</v>
      </c>
      <c r="E90" s="17">
        <f t="shared" si="6"/>
        <v>0</v>
      </c>
      <c r="G90" s="31">
        <f>E90-'[1]связь с ИТОГ ДЕНЬГИ 2024'!V90</f>
        <v>0</v>
      </c>
    </row>
    <row r="91" spans="2:7" ht="15.6" hidden="1">
      <c r="B91" s="25" t="s">
        <v>92</v>
      </c>
      <c r="C91" s="17">
        <f>'[1]СТАЦИОНАР сайт'!I91+'[1]ДНЕВНОЙ сайт'!I91+'[1]ПРОФИЛАКТИКА сайт'!I91+'[1]НЕОТЛОЖКА сайт'!I91+'[1]ОБРАЩЕНИЯ сайт'!V91+'[1]ОБРАЩЕНИЯ сайт'!L91+'[1]СКОРАЯ сайт'!F91+'[1]УСЛУГИ сайт'!F91+'[1]СТАЦИОНАР сайт'!Z91+'[1]ДНЕВНОЙ сайт'!S91</f>
        <v>0</v>
      </c>
      <c r="D91" s="17">
        <f>'[1]СТАЦИОНАР сайт'!J91+'[1]ДНЕВНОЙ сайт'!J91+'[1]ПРОФИЛАКТИКА сайт'!J91+'[1]НЕОТЛОЖКА сайт'!J91+'[1]ОБРАЩЕНИЯ сайт'!W91+'[1]ОБРАЩЕНИЯ сайт'!M91+'[1]СКОРАЯ сайт'!G91+'[1]УСЛУГИ сайт'!G91+'[1]СТАЦИОНАР сайт'!AA91+'[1]ДНЕВНОЙ сайт'!T91</f>
        <v>0</v>
      </c>
      <c r="E91" s="17">
        <f t="shared" si="6"/>
        <v>0</v>
      </c>
      <c r="G91" s="31">
        <f>E91-'[1]связь с ИТОГ ДЕНЬГИ 2024'!V91</f>
        <v>0</v>
      </c>
    </row>
    <row r="92" spans="2:7">
      <c r="B92" s="19" t="s">
        <v>93</v>
      </c>
      <c r="C92" s="17">
        <f t="shared" ref="C92:E92" si="7">SUM(C64:C91)</f>
        <v>164901172.24016678</v>
      </c>
      <c r="D92" s="17">
        <f t="shared" si="7"/>
        <v>243487037.61444262</v>
      </c>
      <c r="E92" s="17">
        <f t="shared" si="7"/>
        <v>408388209.85460937</v>
      </c>
      <c r="G92" s="31">
        <f>E92-'[1]связь с ИТОГ ДЕНЬГИ 2024'!V92</f>
        <v>0</v>
      </c>
    </row>
    <row r="93" spans="2:7">
      <c r="B93" s="19" t="s">
        <v>94</v>
      </c>
      <c r="C93" s="17">
        <f t="shared" ref="C93:D93" si="8">C92+C62+C36+C17</f>
        <v>4498523327.5471725</v>
      </c>
      <c r="D93" s="17">
        <f t="shared" si="8"/>
        <v>7718561494.2371225</v>
      </c>
      <c r="E93" s="17">
        <f>E92+E62+E36+E17</f>
        <v>12217084821.784296</v>
      </c>
      <c r="G93" s="31">
        <f>E93-'[1]связь с ИТОГ ДЕНЬГИ 2024'!V93</f>
        <v>-8.0013275146484375E-3</v>
      </c>
    </row>
    <row r="94" spans="2:7" ht="15.6">
      <c r="B94" s="26"/>
    </row>
    <row r="95" spans="2:7" hidden="1">
      <c r="C95" s="36">
        <f>C93/E93</f>
        <v>0.36821577267973543</v>
      </c>
      <c r="D95" s="36">
        <f>D93/E93</f>
        <v>0.63178422732026451</v>
      </c>
    </row>
    <row r="96" spans="2:7" hidden="1">
      <c r="E96" s="29"/>
    </row>
    <row r="97" hidden="1"/>
    <row r="98" hidden="1"/>
    <row r="99" hidden="1"/>
    <row r="100" hidden="1"/>
  </sheetData>
  <mergeCells count="2">
    <mergeCell ref="B1:J1"/>
    <mergeCell ref="B2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стационар</vt:lpstr>
      <vt:lpstr>дневной</vt:lpstr>
      <vt:lpstr>амб.помощь профилактика</vt:lpstr>
      <vt:lpstr>амб.помощь неотложка</vt:lpstr>
      <vt:lpstr>амб.помощь обращения</vt:lpstr>
      <vt:lpstr>скорая помощь</vt:lpstr>
      <vt:lpstr>услуги</vt:lpstr>
      <vt:lpstr>фин.средств ВСЕГО</vt:lpstr>
      <vt:lpstr>стационар!Область_печати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KomedovaE</dc:creator>
  <cp:lastModifiedBy>golovan</cp:lastModifiedBy>
  <cp:lastPrinted>2024-02-09T11:07:20Z</cp:lastPrinted>
  <dcterms:created xsi:type="dcterms:W3CDTF">2024-02-01T07:48:53Z</dcterms:created>
  <dcterms:modified xsi:type="dcterms:W3CDTF">2024-02-09T11:07:32Z</dcterms:modified>
</cp:coreProperties>
</file>