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23256" windowHeight="12348"/>
  </bookViews>
  <sheets>
    <sheet name="СТАЦИОНАР" sheetId="1" r:id="rId1"/>
    <sheet name="АМБ.ПОМОЩЬ профилактика" sheetId="2" r:id="rId2"/>
    <sheet name="АМБ.ПОМОЩЬ обращения" sheetId="3" r:id="rId3"/>
    <sheet name="УСЛУГИ" sheetId="4" r:id="rId4"/>
  </sheets>
  <externalReferences>
    <externalReference r:id="rId5"/>
    <externalReference r:id="rId6"/>
  </externalReferences>
  <definedNames>
    <definedName name="_xlnm.Print_Area" localSheetId="3">УСЛУГИ!$A$1:$G$93</definedName>
  </definedNames>
  <calcPr calcId="125725"/>
</workbook>
</file>

<file path=xl/calcChain.xml><?xml version="1.0" encoding="utf-8"?>
<calcChain xmlns="http://schemas.openxmlformats.org/spreadsheetml/2006/main">
  <c r="G94" i="4"/>
  <c r="D94"/>
  <c r="I91"/>
  <c r="H91"/>
  <c r="I90"/>
  <c r="H90"/>
  <c r="I89"/>
  <c r="H89"/>
  <c r="I88"/>
  <c r="H88"/>
  <c r="I87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H64"/>
  <c r="I63"/>
  <c r="H63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7"/>
  <c r="H37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8"/>
  <c r="H18"/>
  <c r="I16"/>
  <c r="H16"/>
  <c r="I15"/>
  <c r="H15"/>
  <c r="I14"/>
  <c r="H14"/>
  <c r="I13"/>
  <c r="H13"/>
  <c r="I12"/>
  <c r="H12"/>
  <c r="I11"/>
  <c r="H11"/>
  <c r="I10"/>
  <c r="H10"/>
  <c r="I9"/>
  <c r="H9"/>
  <c r="I8"/>
  <c r="H8"/>
  <c r="I7"/>
  <c r="H7"/>
  <c r="V94" i="3"/>
  <c r="P94"/>
  <c r="M94"/>
  <c r="G94"/>
  <c r="D94"/>
  <c r="Z91"/>
  <c r="Y91"/>
  <c r="X91"/>
  <c r="Z90"/>
  <c r="Y90"/>
  <c r="X90"/>
  <c r="Y89"/>
  <c r="X89"/>
  <c r="Y88"/>
  <c r="X88"/>
  <c r="Y87"/>
  <c r="X87"/>
  <c r="Y86"/>
  <c r="X86"/>
  <c r="Y85"/>
  <c r="X85"/>
  <c r="Y84"/>
  <c r="X84"/>
  <c r="Y83"/>
  <c r="X83"/>
  <c r="Y82"/>
  <c r="X82"/>
  <c r="Y81"/>
  <c r="X81"/>
  <c r="Y80"/>
  <c r="X80"/>
  <c r="Y79"/>
  <c r="X79"/>
  <c r="Y78"/>
  <c r="X78"/>
  <c r="Z77"/>
  <c r="Y77"/>
  <c r="X77"/>
  <c r="Z76"/>
  <c r="Y76"/>
  <c r="X76"/>
  <c r="X75"/>
  <c r="Y74"/>
  <c r="X74"/>
  <c r="Y73"/>
  <c r="X73"/>
  <c r="Y72"/>
  <c r="X72"/>
  <c r="Z71"/>
  <c r="Y71"/>
  <c r="X71"/>
  <c r="Y70"/>
  <c r="X70"/>
  <c r="Z69"/>
  <c r="Y69"/>
  <c r="X69"/>
  <c r="Y68"/>
  <c r="X68"/>
  <c r="Z67"/>
  <c r="Y67"/>
  <c r="X67"/>
  <c r="Y66"/>
  <c r="Z65"/>
  <c r="Y65"/>
  <c r="X65"/>
  <c r="Z63"/>
  <c r="Y63"/>
  <c r="X63"/>
  <c r="Z61"/>
  <c r="Y61"/>
  <c r="X61"/>
  <c r="Z60"/>
  <c r="Y60"/>
  <c r="X60"/>
  <c r="Z59"/>
  <c r="Y59"/>
  <c r="X59"/>
  <c r="Z58"/>
  <c r="Y58"/>
  <c r="X58"/>
  <c r="Z57"/>
  <c r="X57"/>
  <c r="Z56"/>
  <c r="X56"/>
  <c r="Z55"/>
  <c r="Z54"/>
  <c r="Z53"/>
  <c r="X53"/>
  <c r="Z52"/>
  <c r="X52"/>
  <c r="Z51"/>
  <c r="X51"/>
  <c r="Z50"/>
  <c r="Y50"/>
  <c r="X50"/>
  <c r="Z49"/>
  <c r="Y49"/>
  <c r="X49"/>
  <c r="Z48"/>
  <c r="Y48"/>
  <c r="X48"/>
  <c r="Z47"/>
  <c r="Y47"/>
  <c r="X47"/>
  <c r="Z46"/>
  <c r="Y46"/>
  <c r="X46"/>
  <c r="Z45"/>
  <c r="Y45"/>
  <c r="Z44"/>
  <c r="X44"/>
  <c r="Z43"/>
  <c r="Y43"/>
  <c r="X43"/>
  <c r="Z42"/>
  <c r="Y42"/>
  <c r="X42"/>
  <c r="Z41"/>
  <c r="Y41"/>
  <c r="X41"/>
  <c r="Z40"/>
  <c r="Y40"/>
  <c r="X40"/>
  <c r="Z39"/>
  <c r="Y39"/>
  <c r="X39"/>
  <c r="Z37"/>
  <c r="Y37"/>
  <c r="X37"/>
  <c r="Y35"/>
  <c r="X35"/>
  <c r="Y34"/>
  <c r="X34"/>
  <c r="Z33"/>
  <c r="Y33"/>
  <c r="X33"/>
  <c r="Z32"/>
  <c r="Y32"/>
  <c r="Z31"/>
  <c r="Y31"/>
  <c r="X31"/>
  <c r="Y30"/>
  <c r="X30"/>
  <c r="Y29"/>
  <c r="Z28"/>
  <c r="Y28"/>
  <c r="X28"/>
  <c r="Z27"/>
  <c r="Y27"/>
  <c r="X27"/>
  <c r="Z26"/>
  <c r="Y26"/>
  <c r="X26"/>
  <c r="Z25"/>
  <c r="Y25"/>
  <c r="X25"/>
  <c r="Z24"/>
  <c r="Y24"/>
  <c r="X24"/>
  <c r="Z23"/>
  <c r="Y23"/>
  <c r="X23"/>
  <c r="Y22"/>
  <c r="X22"/>
  <c r="Z21"/>
  <c r="Y21"/>
  <c r="X21"/>
  <c r="Y20"/>
  <c r="X20"/>
  <c r="Z18"/>
  <c r="Y18"/>
  <c r="X18"/>
  <c r="Y16"/>
  <c r="X16"/>
  <c r="Z15"/>
  <c r="Y15"/>
  <c r="X15"/>
  <c r="Y14"/>
  <c r="X14"/>
  <c r="Z13"/>
  <c r="X13"/>
  <c r="Z12"/>
  <c r="Y12"/>
  <c r="X12"/>
  <c r="Z11"/>
  <c r="Y11"/>
  <c r="Z10"/>
  <c r="Y10"/>
  <c r="Z9"/>
  <c r="Y9"/>
  <c r="X9"/>
  <c r="Z8"/>
  <c r="Y8"/>
  <c r="X8"/>
  <c r="Z7"/>
  <c r="Y7"/>
  <c r="X7"/>
  <c r="J94" i="2"/>
  <c r="D94"/>
  <c r="L93"/>
  <c r="L92"/>
  <c r="M91"/>
  <c r="L91"/>
  <c r="M90"/>
  <c r="L90"/>
  <c r="M89"/>
  <c r="L89"/>
  <c r="M88"/>
  <c r="L88"/>
  <c r="M87"/>
  <c r="L87"/>
  <c r="M86"/>
  <c r="L86"/>
  <c r="M85"/>
  <c r="L85"/>
  <c r="M84"/>
  <c r="L84"/>
  <c r="M83"/>
  <c r="L83"/>
  <c r="M82"/>
  <c r="L82"/>
  <c r="M81"/>
  <c r="L81"/>
  <c r="M80"/>
  <c r="L80"/>
  <c r="M79"/>
  <c r="L79"/>
  <c r="M78"/>
  <c r="L78"/>
  <c r="M77"/>
  <c r="L77"/>
  <c r="M76"/>
  <c r="L76"/>
  <c r="M75"/>
  <c r="L75"/>
  <c r="M74"/>
  <c r="L74"/>
  <c r="M73"/>
  <c r="L73"/>
  <c r="M72"/>
  <c r="L72"/>
  <c r="M71"/>
  <c r="L71"/>
  <c r="M70"/>
  <c r="L70"/>
  <c r="M69"/>
  <c r="L69"/>
  <c r="M68"/>
  <c r="L68"/>
  <c r="M67"/>
  <c r="L67"/>
  <c r="M66"/>
  <c r="L66"/>
  <c r="M65"/>
  <c r="L65"/>
  <c r="L63"/>
  <c r="L62"/>
  <c r="M61"/>
  <c r="L61"/>
  <c r="M60"/>
  <c r="L60"/>
  <c r="M59"/>
  <c r="L59"/>
  <c r="M58"/>
  <c r="L58"/>
  <c r="M57"/>
  <c r="L57"/>
  <c r="M56"/>
  <c r="L56"/>
  <c r="M55"/>
  <c r="L55"/>
  <c r="M54"/>
  <c r="L54"/>
  <c r="M53"/>
  <c r="L53"/>
  <c r="M52"/>
  <c r="L52"/>
  <c r="M51"/>
  <c r="L51"/>
  <c r="M50"/>
  <c r="L50"/>
  <c r="M49"/>
  <c r="L49"/>
  <c r="M48"/>
  <c r="L48"/>
  <c r="M47"/>
  <c r="L47"/>
  <c r="M46"/>
  <c r="L46"/>
  <c r="M45"/>
  <c r="L45"/>
  <c r="M44"/>
  <c r="L44"/>
  <c r="M43"/>
  <c r="L43"/>
  <c r="M42"/>
  <c r="L42"/>
  <c r="M41"/>
  <c r="L41"/>
  <c r="M40"/>
  <c r="L40"/>
  <c r="M39"/>
  <c r="L39"/>
  <c r="L37"/>
  <c r="L36"/>
  <c r="M35"/>
  <c r="L35"/>
  <c r="M34"/>
  <c r="L34"/>
  <c r="M33"/>
  <c r="L33"/>
  <c r="M32"/>
  <c r="L32"/>
  <c r="M31"/>
  <c r="L31"/>
  <c r="M30"/>
  <c r="L30"/>
  <c r="M29"/>
  <c r="L29"/>
  <c r="M28"/>
  <c r="L28"/>
  <c r="M27"/>
  <c r="L27"/>
  <c r="M26"/>
  <c r="L26"/>
  <c r="M25"/>
  <c r="L25"/>
  <c r="M24"/>
  <c r="L24"/>
  <c r="M23"/>
  <c r="L23"/>
  <c r="M22"/>
  <c r="L22"/>
  <c r="M21"/>
  <c r="L21"/>
  <c r="M20"/>
  <c r="L20"/>
  <c r="L18"/>
  <c r="L17"/>
  <c r="M16"/>
  <c r="L16"/>
  <c r="M15"/>
  <c r="L15"/>
  <c r="M14"/>
  <c r="L14"/>
  <c r="M13"/>
  <c r="L13"/>
  <c r="M12"/>
  <c r="L12"/>
  <c r="M11"/>
  <c r="L11"/>
  <c r="M10"/>
  <c r="L10"/>
  <c r="M9"/>
  <c r="L9"/>
  <c r="M8"/>
  <c r="L8"/>
  <c r="M7"/>
  <c r="L7"/>
  <c r="Z99" i="1"/>
  <c r="T99"/>
  <c r="Q99"/>
  <c r="N99"/>
  <c r="J99"/>
  <c r="D99"/>
  <c r="AD96"/>
  <c r="AE96"/>
  <c r="AC96"/>
  <c r="AE95"/>
  <c r="AC95"/>
  <c r="AE94"/>
  <c r="AC94"/>
  <c r="AD93"/>
  <c r="AE93"/>
  <c r="AC93"/>
  <c r="AD92"/>
  <c r="AE92"/>
  <c r="AC92"/>
  <c r="AD91"/>
  <c r="AC91"/>
  <c r="AE90"/>
  <c r="AC90"/>
  <c r="AE89"/>
  <c r="AD88"/>
  <c r="AE88"/>
  <c r="AC88"/>
  <c r="AE87"/>
  <c r="AD87"/>
  <c r="AE86"/>
  <c r="AC86"/>
  <c r="AC85"/>
  <c r="AD84"/>
  <c r="AE84"/>
  <c r="AC84"/>
  <c r="AD83"/>
  <c r="AC83"/>
  <c r="AE82"/>
  <c r="AC82"/>
  <c r="AE81"/>
  <c r="AD80"/>
  <c r="AE80"/>
  <c r="AC80"/>
  <c r="AE79"/>
  <c r="AD79"/>
  <c r="AE78"/>
  <c r="AC78"/>
  <c r="AE77"/>
  <c r="AC77"/>
  <c r="AE76"/>
  <c r="AC76"/>
  <c r="AD75"/>
  <c r="AC75"/>
  <c r="AC74"/>
  <c r="AE73"/>
  <c r="AC72"/>
  <c r="AD71"/>
  <c r="AC71"/>
  <c r="AD70"/>
  <c r="AC70"/>
  <c r="AE68"/>
  <c r="AD68"/>
  <c r="AC68"/>
  <c r="AE66"/>
  <c r="AE65"/>
  <c r="AD65"/>
  <c r="AC65"/>
  <c r="AE64"/>
  <c r="AE63"/>
  <c r="AE62"/>
  <c r="AE61"/>
  <c r="AD61"/>
  <c r="AC61"/>
  <c r="AE60"/>
  <c r="AE59"/>
  <c r="AE58"/>
  <c r="AE57"/>
  <c r="AD57"/>
  <c r="AC57"/>
  <c r="AE56"/>
  <c r="AE55"/>
  <c r="AE54"/>
  <c r="AE53"/>
  <c r="AD53"/>
  <c r="AC53"/>
  <c r="AE52"/>
  <c r="AE51"/>
  <c r="AE50"/>
  <c r="AE49"/>
  <c r="AD49"/>
  <c r="AC49"/>
  <c r="AE48"/>
  <c r="AE47"/>
  <c r="AE46"/>
  <c r="AE45"/>
  <c r="AD45"/>
  <c r="AC45"/>
  <c r="AE44"/>
  <c r="AE42"/>
  <c r="AD42"/>
  <c r="AC42"/>
  <c r="AC40"/>
  <c r="AD39"/>
  <c r="AC39"/>
  <c r="AD38"/>
  <c r="AC38"/>
  <c r="AE37"/>
  <c r="AC37"/>
  <c r="AC36"/>
  <c r="AD35"/>
  <c r="AC35"/>
  <c r="AD34"/>
  <c r="AC34"/>
  <c r="AE33"/>
  <c r="AC33"/>
  <c r="AC32"/>
  <c r="AD31"/>
  <c r="AC31"/>
  <c r="AD30"/>
  <c r="AC30"/>
  <c r="AE29"/>
  <c r="AC29"/>
  <c r="AC28"/>
  <c r="AD27"/>
  <c r="AC27"/>
  <c r="AD26"/>
  <c r="AC26"/>
  <c r="AE25"/>
  <c r="AE24"/>
  <c r="AE23"/>
  <c r="AD23"/>
  <c r="AC23"/>
  <c r="AE21"/>
  <c r="AE20"/>
  <c r="AE19"/>
  <c r="AD18"/>
  <c r="AE18"/>
  <c r="AC18"/>
  <c r="AE17"/>
  <c r="AC17"/>
  <c r="AE16"/>
  <c r="AE15"/>
  <c r="AC15"/>
  <c r="AD14"/>
  <c r="AE14"/>
  <c r="AC14"/>
  <c r="AC13"/>
  <c r="AD12"/>
  <c r="AE12"/>
  <c r="X10" i="3" l="1"/>
  <c r="Y13"/>
  <c r="Z14"/>
  <c r="Z16"/>
  <c r="Z20"/>
  <c r="Z22"/>
  <c r="X29"/>
  <c r="Z30"/>
  <c r="Z34"/>
  <c r="Y44"/>
  <c r="X45"/>
  <c r="Y51"/>
  <c r="Y52"/>
  <c r="Y53"/>
  <c r="Y54"/>
  <c r="Y55"/>
  <c r="Y56"/>
  <c r="Y57"/>
  <c r="Z66"/>
  <c r="Z68"/>
  <c r="Z70"/>
  <c r="Z79"/>
  <c r="Z81"/>
  <c r="Z83"/>
  <c r="Z85"/>
  <c r="Z87"/>
  <c r="Z89"/>
  <c r="X11"/>
  <c r="Z29"/>
  <c r="X32"/>
  <c r="Z35"/>
  <c r="X54"/>
  <c r="X55"/>
  <c r="X66"/>
  <c r="Z72"/>
  <c r="Z73"/>
  <c r="Z74"/>
  <c r="Y75"/>
  <c r="Z75"/>
  <c r="Z78"/>
  <c r="Z80"/>
  <c r="Z82"/>
  <c r="Z84"/>
  <c r="Z86"/>
  <c r="Z88"/>
  <c r="P95"/>
  <c r="V95"/>
  <c r="M6" i="2"/>
  <c r="L64"/>
  <c r="L38"/>
  <c r="L6"/>
  <c r="AC12" i="1"/>
  <c r="AD17"/>
  <c r="AD21"/>
  <c r="AC11"/>
  <c r="AD37"/>
  <c r="AC51"/>
  <c r="AD13"/>
  <c r="AE27"/>
  <c r="AE31"/>
  <c r="AD44"/>
  <c r="AD48"/>
  <c r="AD52"/>
  <c r="AD56"/>
  <c r="AD60"/>
  <c r="AD64"/>
  <c r="AC19"/>
  <c r="AC20"/>
  <c r="AC21"/>
  <c r="AD24"/>
  <c r="AC25"/>
  <c r="AE28"/>
  <c r="AE30"/>
  <c r="AD32"/>
  <c r="AD33"/>
  <c r="AE35"/>
  <c r="AE36"/>
  <c r="AE38"/>
  <c r="AD40"/>
  <c r="AC46"/>
  <c r="AC47"/>
  <c r="AC48"/>
  <c r="AC54"/>
  <c r="AC55"/>
  <c r="AC56"/>
  <c r="AC62"/>
  <c r="AC63"/>
  <c r="AC64"/>
  <c r="AE70"/>
  <c r="AD72"/>
  <c r="AD73"/>
  <c r="AE75"/>
  <c r="AD76"/>
  <c r="AC79"/>
  <c r="AC81"/>
  <c r="AD85"/>
  <c r="AE91"/>
  <c r="AD95"/>
  <c r="AE43"/>
  <c r="AE67"/>
  <c r="AE13"/>
  <c r="AD15"/>
  <c r="AD20"/>
  <c r="AD47"/>
  <c r="AD50"/>
  <c r="AD55"/>
  <c r="AD58"/>
  <c r="AD63"/>
  <c r="AD66"/>
  <c r="AD74"/>
  <c r="AD78"/>
  <c r="AD89"/>
  <c r="Q100"/>
  <c r="AC16"/>
  <c r="AE26"/>
  <c r="AD28"/>
  <c r="AD29"/>
  <c r="AE32"/>
  <c r="AE34"/>
  <c r="AD36"/>
  <c r="AE39"/>
  <c r="AE40"/>
  <c r="AC44"/>
  <c r="AC50"/>
  <c r="AC52"/>
  <c r="AC58"/>
  <c r="AC59"/>
  <c r="AC60"/>
  <c r="AC66"/>
  <c r="AE71"/>
  <c r="AE72"/>
  <c r="AC73"/>
  <c r="AE74"/>
  <c r="AD77"/>
  <c r="AD82"/>
  <c r="AE83"/>
  <c r="AE85"/>
  <c r="AC87"/>
  <c r="AC89"/>
  <c r="AD90"/>
  <c r="AD43"/>
  <c r="AD16"/>
  <c r="AD19"/>
  <c r="AD25"/>
  <c r="AD46"/>
  <c r="AD51"/>
  <c r="AD54"/>
  <c r="AD59"/>
  <c r="AD62"/>
  <c r="AD81"/>
  <c r="AD86"/>
  <c r="AD94"/>
  <c r="I36" i="4" l="1"/>
  <c r="I19"/>
  <c r="H17"/>
  <c r="H6"/>
  <c r="H38"/>
  <c r="H62"/>
  <c r="I64"/>
  <c r="H92"/>
  <c r="I6"/>
  <c r="I17"/>
  <c r="I62"/>
  <c r="I38"/>
  <c r="H19"/>
  <c r="H36"/>
  <c r="Y62" i="3"/>
  <c r="Y38"/>
  <c r="X64"/>
  <c r="X19"/>
  <c r="X36"/>
  <c r="Z17"/>
  <c r="Z6"/>
  <c r="Z36"/>
  <c r="Z19"/>
  <c r="X17"/>
  <c r="X6"/>
  <c r="Y17"/>
  <c r="Y6"/>
  <c r="Y64"/>
  <c r="Y36"/>
  <c r="Y19"/>
  <c r="X38"/>
  <c r="X62"/>
  <c r="Z62"/>
  <c r="Z38"/>
  <c r="Z64"/>
  <c r="M64" i="2"/>
  <c r="L19"/>
  <c r="M19"/>
  <c r="D95"/>
  <c r="M38"/>
  <c r="N100" i="1"/>
  <c r="AC24"/>
  <c r="AE11"/>
  <c r="AE22"/>
  <c r="AD69"/>
  <c r="AC69"/>
  <c r="AD67"/>
  <c r="AD41"/>
  <c r="AD11"/>
  <c r="AD22"/>
  <c r="AE69"/>
  <c r="AC22"/>
  <c r="AC43"/>
  <c r="T100"/>
  <c r="I92" i="4" l="1"/>
  <c r="Y92" i="3"/>
  <c r="Z92"/>
  <c r="X92"/>
  <c r="J95" i="2"/>
  <c r="Z100" i="1"/>
  <c r="AE97"/>
  <c r="AD98"/>
  <c r="AD97"/>
  <c r="AC67"/>
  <c r="AE41"/>
  <c r="AC41"/>
  <c r="AC97"/>
  <c r="G95" i="4" l="1"/>
  <c r="I93"/>
  <c r="D95"/>
  <c r="H93"/>
  <c r="Z93" i="3"/>
  <c r="M95"/>
  <c r="X93"/>
  <c r="D95"/>
  <c r="G95"/>
  <c r="Y93"/>
  <c r="AC98" i="1"/>
  <c r="D100"/>
  <c r="AE98"/>
  <c r="J100"/>
</calcChain>
</file>

<file path=xl/sharedStrings.xml><?xml version="1.0" encoding="utf-8"?>
<sst xmlns="http://schemas.openxmlformats.org/spreadsheetml/2006/main" count="449" uniqueCount="106">
  <si>
    <t>I. Стационарная помощь, ВСЕГО:</t>
  </si>
  <si>
    <t>в т.ч. ВМП:</t>
  </si>
  <si>
    <t>РЕАБИЛИТАЦИЯ:</t>
  </si>
  <si>
    <t>Наименование МО</t>
  </si>
  <si>
    <t>КСГ</t>
  </si>
  <si>
    <t>К/ДНИ</t>
  </si>
  <si>
    <t>ФИНАНСОВЫЕ СРЕДСТВА (руб.):</t>
  </si>
  <si>
    <t>Орловский филиал ООО "СМК РЕСО-МЕД"</t>
  </si>
  <si>
    <t>Орловский филиал АО "СТРАХОВАЯ КОМПАНИЯ  "СОГАЗ-МЕД"</t>
  </si>
  <si>
    <t>ИТОГО по СМО:</t>
  </si>
  <si>
    <t>2024 год</t>
  </si>
  <si>
    <t>Областные учреждения</t>
  </si>
  <si>
    <t>БУЗ Орловской области "ООКБ"</t>
  </si>
  <si>
    <t>БУЗ Орловской области "НКМЦ им. З.И.Круглой"</t>
  </si>
  <si>
    <t>БУЗ Орловской области "ООД"</t>
  </si>
  <si>
    <t>БУЗ Орловской области "ООСП"</t>
  </si>
  <si>
    <t>БУЗ Орловской области "ООКВД"</t>
  </si>
  <si>
    <t>БУЗ Орловской области "ООВФД"</t>
  </si>
  <si>
    <t xml:space="preserve">БУЗ Орловской области "ОПТД" </t>
  </si>
  <si>
    <t>БУЗ Орловской области "Орловский  центр СПИД"</t>
  </si>
  <si>
    <t>ФГАУ "НМИЦ "МНТК "Микрохирургия глаза" им. акад. С.Н. Федорова" Минздрава РФ</t>
  </si>
  <si>
    <t>ИТОГО ОБЛАСТНЫЕ УЧРЕЖДЕНИЯ:</t>
  </si>
  <si>
    <t>Городские учреждения</t>
  </si>
  <si>
    <t>БУЗ Орловской области "БСМП им. Н. А. Семашко"</t>
  </si>
  <si>
    <t>БУЗ Орловской области "Городская больница им. С. П. Боткина"</t>
  </si>
  <si>
    <t>БУЗ Орловской области "Родильный дом"</t>
  </si>
  <si>
    <t>БУЗ Орловской области "Поликлиника № 1"</t>
  </si>
  <si>
    <t>БУЗ Орловской области "Поликлиника № 2"</t>
  </si>
  <si>
    <t>БУЗ Орловской области "Поликлиника № 3"</t>
  </si>
  <si>
    <t>БУЗ Орловской области "Детская поликлиника № 1"</t>
  </si>
  <si>
    <t>БУЗ Орловской области "Детская поликлиника № 2"</t>
  </si>
  <si>
    <t>БУЗ Орловской области "Детская поликлиника № 3"</t>
  </si>
  <si>
    <t>БУЗ Орловской области "Детская стоматологическая поликлиника"</t>
  </si>
  <si>
    <t>БУЗ Орловской области "ССМП"</t>
  </si>
  <si>
    <t>ФКУЗ "МСЧ МВД России по Орловской области"</t>
  </si>
  <si>
    <t>ГУП Орловской области "Санаторий "Дубрава"</t>
  </si>
  <si>
    <t>БУЗ Орловской области "ДС "Орловчанка"</t>
  </si>
  <si>
    <t>ИТОГО ГОРОДСКИЕ УЧРЕЖДЕНИЯ:</t>
  </si>
  <si>
    <t>Районные учреждения (юр.лица)</t>
  </si>
  <si>
    <t>БУЗ Орловской области "Болховская ЦРБ"</t>
  </si>
  <si>
    <t>БУЗ Орловской области "Верховская ЦРБ"</t>
  </si>
  <si>
    <t>БУЗ Орловской области "Глазуновская ЦРБ"</t>
  </si>
  <si>
    <t>БУЗ Орловской области "Дмитровская ЦРБ"</t>
  </si>
  <si>
    <t>БУЗ Орловской области "Должанская ЦРБ"</t>
  </si>
  <si>
    <t>БУЗ Орловской области "Залегощенская ЦРБ"</t>
  </si>
  <si>
    <t>БУЗ Орловской области "Знаменская ЦРБ"</t>
  </si>
  <si>
    <t>БУЗ Орловской области "Колпнянская ЦРБ"</t>
  </si>
  <si>
    <t>БУЗ Орловской области "Корсаковская ЦРБ"</t>
  </si>
  <si>
    <t>БУЗ Орловской области "Краснозоренская ЦРБ"</t>
  </si>
  <si>
    <t>БУЗ Орловской области "Кромская ЦРБ"</t>
  </si>
  <si>
    <t>БУЗ Орловской области "Ливенская ЦРБ"</t>
  </si>
  <si>
    <t>БУЗ Орловской области "Малоархангельская ЦРБ"</t>
  </si>
  <si>
    <t>БУЗ Орловской области "Мценская ЦРБ"</t>
  </si>
  <si>
    <t>БУЗ Орловской области "Нарышкинская ЦРБ"</t>
  </si>
  <si>
    <t>БУЗ Орловской области "Новодеревеньковская ЦРБ"</t>
  </si>
  <si>
    <t>БУЗ Орловской области "Новосильская ЦРБ"</t>
  </si>
  <si>
    <t xml:space="preserve">БУЗ Орловской области "Плещеевская ЦРБ" </t>
  </si>
  <si>
    <t>БУЗ Орловской области "Покровская ЦРБ"</t>
  </si>
  <si>
    <t>БУЗ Орловской области "Свердловская ЦРБ"</t>
  </si>
  <si>
    <t>БУЗ Орловской области "Сосковская ЦРБ"</t>
  </si>
  <si>
    <t>БУЗ Орловской области "Троснянская ЦРБ"</t>
  </si>
  <si>
    <t>БУЗ Орловской области "Хотынецкая ЦРБ"</t>
  </si>
  <si>
    <t>БУЗ Орловской области "Шаблыкинская ЦРБ"</t>
  </si>
  <si>
    <t>ИТОГО РАЙОННЫЕ УЧРЕЖДЕНИЯ:</t>
  </si>
  <si>
    <t>Частные учреждения</t>
  </si>
  <si>
    <t>ЧУЗ «РЖД-Медицина» г.Орёл»</t>
  </si>
  <si>
    <t>ООО "Санаторий "Лесной"</t>
  </si>
  <si>
    <t>ООО "Диалам +"</t>
  </si>
  <si>
    <t>ООО "Нефролайн-Орел"</t>
  </si>
  <si>
    <t>ООО "МРТ-Эксперт Орел"</t>
  </si>
  <si>
    <t>ООО "Центр слуха "Звуки жизни"</t>
  </si>
  <si>
    <t>ООО "Клиника "Диксион-Орел"</t>
  </si>
  <si>
    <t>ООО "Диксион-Практика ОКА"</t>
  </si>
  <si>
    <t>ООО "ЭКО центр"</t>
  </si>
  <si>
    <t>ООО "МЦ здоровье"</t>
  </si>
  <si>
    <t>ООО "М-Лайн"</t>
  </si>
  <si>
    <t xml:space="preserve">ООО "Центр ЭКО" </t>
  </si>
  <si>
    <t xml:space="preserve">ООО "ПЭТ-Технолоджи Диагностика" </t>
  </si>
  <si>
    <t>ООО ДЦ "НЕФРОС-КАЛУГА"</t>
  </si>
  <si>
    <t>ООО "Лаборатория Гемотест"</t>
  </si>
  <si>
    <t>ООО "ИНВИТРО"</t>
  </si>
  <si>
    <t>ООО "НПФ "Хеликс"</t>
  </si>
  <si>
    <t>ООО "Виталаб"</t>
  </si>
  <si>
    <t xml:space="preserve">ООО "Медискан" </t>
  </si>
  <si>
    <t xml:space="preserve">ООО "МЕДКЛУБ" </t>
  </si>
  <si>
    <t xml:space="preserve">АО "Медицина" </t>
  </si>
  <si>
    <t xml:space="preserve">ООО "Центр репродукции и генетики" </t>
  </si>
  <si>
    <t xml:space="preserve">ООО "Реал Мед" </t>
  </si>
  <si>
    <t xml:space="preserve">ООО "МЦ Сакара" </t>
  </si>
  <si>
    <t>ООО "Аквилаб"</t>
  </si>
  <si>
    <t xml:space="preserve">ООО "ВИТРОМЕД" </t>
  </si>
  <si>
    <t xml:space="preserve">ООО "МЦ ПРОФЭКСПЕРТ" </t>
  </si>
  <si>
    <t xml:space="preserve">ОБУЗ "Областное патологоанатомическое бюро" </t>
  </si>
  <si>
    <t>ИТОГО ЧАСТНЫЕ УЧРЕЖДЕНИЯ:</t>
  </si>
  <si>
    <t>ВСЕГО:</t>
  </si>
  <si>
    <t>III. Амбулаторная помощь (посещения с профилактической целью), ВСЕГО:</t>
  </si>
  <si>
    <t>ПОСЕЩЕНИЯ</t>
  </si>
  <si>
    <t>УЕТы</t>
  </si>
  <si>
    <t>V. Амбулаторная помощь (посещения по заболеванию/обращения), ВСЕГО:</t>
  </si>
  <si>
    <t>ОБРАЩЕНИЯ</t>
  </si>
  <si>
    <t>VII. УСЛУГИ (диагностические услуги, оказываемые в амбулаторных условиях), ВСЕГО:</t>
  </si>
  <si>
    <t>УСЛУГИ</t>
  </si>
  <si>
    <t>Распределение объемных и финансовых показателей между медицинскими организациями и страховыми медицинскими организациями на 2024 год                                                               (стационар, АПП, отдельные услуги в амбулаторных условиях)</t>
  </si>
  <si>
    <t>БУЗ Орловской области "НКМЦ им. З. И. Круглой"</t>
  </si>
  <si>
    <t>Наименование медицинской организации</t>
  </si>
  <si>
    <t>Приложение 9 к протоколу заседания комисии по разработке территориальной программы ОМС          в Орловской области от 10.10.2024 № 8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</si>
</sst>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" fillId="0" borderId="0"/>
  </cellStyleXfs>
  <cellXfs count="43">
    <xf numFmtId="0" fontId="0" fillId="0" borderId="0" xfId="0"/>
    <xf numFmtId="0" fontId="2" fillId="0" borderId="0" xfId="0" applyFont="1" applyFill="1"/>
    <xf numFmtId="0" fontId="3" fillId="0" borderId="0" xfId="0" applyFont="1" applyFill="1" applyBorder="1"/>
    <xf numFmtId="0" fontId="4" fillId="0" borderId="0" xfId="0" applyFont="1" applyFill="1"/>
    <xf numFmtId="0" fontId="5" fillId="0" borderId="0" xfId="0" applyFont="1" applyFill="1"/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3" fontId="2" fillId="0" borderId="1" xfId="0" applyNumberFormat="1" applyFont="1" applyFill="1" applyBorder="1"/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/>
    <xf numFmtId="3" fontId="4" fillId="0" borderId="0" xfId="0" applyNumberFormat="1" applyFont="1" applyFill="1"/>
    <xf numFmtId="0" fontId="7" fillId="0" borderId="1" xfId="0" applyFont="1" applyFill="1" applyBorder="1"/>
    <xf numFmtId="0" fontId="9" fillId="0" borderId="1" xfId="0" applyFont="1" applyFill="1" applyBorder="1" applyAlignment="1">
      <alignment vertical="center" wrapText="1"/>
    </xf>
    <xf numFmtId="0" fontId="7" fillId="0" borderId="1" xfId="1" applyFont="1" applyFill="1" applyBorder="1" applyAlignment="1" applyProtection="1">
      <alignment vertical="center" wrapText="1"/>
      <protection locked="0"/>
    </xf>
    <xf numFmtId="1" fontId="3" fillId="0" borderId="1" xfId="0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 applyProtection="1">
      <alignment vertical="center" wrapText="1"/>
      <protection locked="0"/>
    </xf>
    <xf numFmtId="0" fontId="11" fillId="0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3" fillId="0" borderId="4" xfId="0" applyFont="1" applyFill="1" applyBorder="1"/>
    <xf numFmtId="3" fontId="2" fillId="0" borderId="0" xfId="0" applyNumberFormat="1" applyFont="1" applyFill="1"/>
    <xf numFmtId="0" fontId="8" fillId="0" borderId="4" xfId="0" applyFont="1" applyFill="1" applyBorder="1"/>
    <xf numFmtId="164" fontId="2" fillId="0" borderId="0" xfId="0" applyNumberFormat="1" applyFont="1" applyFill="1"/>
    <xf numFmtId="164" fontId="4" fillId="0" borderId="0" xfId="0" applyNumberFormat="1" applyFont="1" applyFill="1"/>
    <xf numFmtId="0" fontId="3" fillId="0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14" fillId="0" borderId="0" xfId="0" applyFont="1" applyFill="1"/>
    <xf numFmtId="0" fontId="6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/>
    <xf numFmtId="4" fontId="8" fillId="0" borderId="0" xfId="2" applyNumberFormat="1" applyFont="1" applyFill="1" applyBorder="1" applyAlignment="1">
      <alignment vertical="center" wrapText="1"/>
    </xf>
    <xf numFmtId="4" fontId="8" fillId="0" borderId="5" xfId="2" applyNumberFormat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74" xfId="2"/>
    <cellStyle name="Обычный_Plan_koek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41;&#1066;&#1045;&#1052;&#1067;%202024%20&#1086;&#1082;&#1090;&#1103;&#1073;&#1088;&#110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kon_data/2023/&#1054;&#1041;&#1066;&#1045;&#1052;&#1067;/&#1054;&#1041;&#1066;&#1045;&#1052;&#1067;%202023%20&#1076;&#1077;&#1082;&#1072;&#1073;&#1088;&#110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 МО"/>
      <sheetName val="реабилитация"/>
      <sheetName val="ВМП"/>
      <sheetName val="связь с ИТОГ ДЕНЬГИ 2024"/>
      <sheetName val="ПОДУШЕВОЙ АМБ."/>
      <sheetName val="ПОДУШЕВОЙ СКОРАЯ"/>
      <sheetName val="ФАПы"/>
      <sheetName val="НАСЕЛЕНИЕ"/>
      <sheetName val="НАСЕЛЕНИЕ %"/>
      <sheetName val="наработка 2 квартал"/>
      <sheetName val="ОБЪЕМЫ ВСЕГО"/>
      <sheetName val="СТАЦИОНАР  ВСЕГО"/>
      <sheetName val="ДНЕВНОЙ ВСЕГО"/>
      <sheetName val="ПРОФИЛАКТИКА ВСЕГО"/>
      <sheetName val="НЕОТЛОЖКА ВСЕГО"/>
      <sheetName val="ОБРАЩЕНИЯ ВСЕГО"/>
      <sheetName val="СКОРАЯ ВСЕГО"/>
      <sheetName val="УСЛУГИ ВСЕГО"/>
      <sheetName val="СТАЦИОНАР сайт"/>
      <sheetName val="ДНЕВНОЙ сайт"/>
      <sheetName val="ПРОФИЛАКТИКА сайт"/>
      <sheetName val="НЕОТЛОЖКА сайт"/>
      <sheetName val="ОБРАЩЕНИЯ сайт"/>
      <sheetName val="СКОРАЯ сайт"/>
      <sheetName val="УСЛУГИ сайт"/>
      <sheetName val="фин.средств ВСЕГО сайт"/>
      <sheetName val="РЕСО итог"/>
      <sheetName val="СОГАЗ итог"/>
    </sheetNames>
    <sheetDataSet>
      <sheetData sheetId="0"/>
      <sheetData sheetId="1"/>
      <sheetData sheetId="2"/>
      <sheetData sheetId="3">
        <row r="6">
          <cell r="C6">
            <v>30636</v>
          </cell>
          <cell r="D6">
            <v>315784</v>
          </cell>
          <cell r="E6">
            <v>1806621928.6299994</v>
          </cell>
          <cell r="K6">
            <v>110000</v>
          </cell>
          <cell r="L6">
            <v>34500</v>
          </cell>
          <cell r="M6">
            <v>15000</v>
          </cell>
          <cell r="P6">
            <v>37449806.060000002</v>
          </cell>
          <cell r="Q6">
            <v>23183049.479999997</v>
          </cell>
          <cell r="R6">
            <v>25594</v>
          </cell>
          <cell r="S6">
            <v>38792245.138181821</v>
          </cell>
        </row>
        <row r="7">
          <cell r="C7">
            <v>23175</v>
          </cell>
          <cell r="D7">
            <v>202019</v>
          </cell>
          <cell r="E7">
            <v>795503376.63000011</v>
          </cell>
          <cell r="K7">
            <v>100234</v>
          </cell>
          <cell r="L7">
            <v>109028</v>
          </cell>
          <cell r="M7">
            <v>49404</v>
          </cell>
          <cell r="P7">
            <v>54545483.785442159</v>
          </cell>
          <cell r="Q7">
            <v>85775827.940000013</v>
          </cell>
          <cell r="R7">
            <v>50091</v>
          </cell>
          <cell r="S7">
            <v>36492047.849999994</v>
          </cell>
        </row>
        <row r="8">
          <cell r="C8">
            <v>6465</v>
          </cell>
          <cell r="D8">
            <v>58185</v>
          </cell>
          <cell r="E8">
            <v>651646519.10999954</v>
          </cell>
          <cell r="K8">
            <v>62000</v>
          </cell>
          <cell r="L8">
            <v>8700</v>
          </cell>
          <cell r="M8">
            <v>4350</v>
          </cell>
          <cell r="P8">
            <v>20173560</v>
          </cell>
          <cell r="Q8">
            <v>5143788</v>
          </cell>
          <cell r="R8">
            <v>92609</v>
          </cell>
          <cell r="S8">
            <v>118365458.49090908</v>
          </cell>
        </row>
        <row r="9">
          <cell r="C9">
            <v>0</v>
          </cell>
          <cell r="D9">
            <v>0</v>
          </cell>
          <cell r="E9">
            <v>0</v>
          </cell>
          <cell r="K9">
            <v>61000</v>
          </cell>
          <cell r="L9">
            <v>102426</v>
          </cell>
          <cell r="M9">
            <v>42934</v>
          </cell>
          <cell r="P9">
            <v>54487783.709999993</v>
          </cell>
          <cell r="Q9">
            <v>93542188.469999999</v>
          </cell>
          <cell r="R9">
            <v>0</v>
          </cell>
          <cell r="S9">
            <v>0</v>
          </cell>
        </row>
        <row r="10">
          <cell r="C10">
            <v>410</v>
          </cell>
          <cell r="D10">
            <v>5535</v>
          </cell>
          <cell r="E10">
            <v>18228326.16</v>
          </cell>
          <cell r="K10">
            <v>3500</v>
          </cell>
          <cell r="L10">
            <v>47580</v>
          </cell>
          <cell r="M10">
            <v>13000</v>
          </cell>
          <cell r="P10">
            <v>796985</v>
          </cell>
          <cell r="Q10">
            <v>18292950</v>
          </cell>
          <cell r="R10">
            <v>0</v>
          </cell>
          <cell r="S10">
            <v>0</v>
          </cell>
        </row>
        <row r="11">
          <cell r="K11">
            <v>6700</v>
          </cell>
          <cell r="L11">
            <v>0</v>
          </cell>
          <cell r="M11">
            <v>0</v>
          </cell>
          <cell r="P11">
            <v>23736219.987346008</v>
          </cell>
          <cell r="Q11">
            <v>0</v>
          </cell>
          <cell r="R11">
            <v>0</v>
          </cell>
          <cell r="S11">
            <v>0</v>
          </cell>
        </row>
        <row r="12">
          <cell r="R12">
            <v>2566</v>
          </cell>
          <cell r="S12">
            <v>2865945.2</v>
          </cell>
        </row>
        <row r="13">
          <cell r="R13">
            <v>2924</v>
          </cell>
          <cell r="S13">
            <v>1269016</v>
          </cell>
        </row>
        <row r="17">
          <cell r="C17">
            <v>60686</v>
          </cell>
          <cell r="D17">
            <v>581523</v>
          </cell>
          <cell r="E17">
            <v>3272000150.5299988</v>
          </cell>
          <cell r="L17">
            <v>302234</v>
          </cell>
          <cell r="M17">
            <v>124688</v>
          </cell>
          <cell r="Q17">
            <v>225937803.89000002</v>
          </cell>
          <cell r="R17">
            <v>173784</v>
          </cell>
          <cell r="S17">
            <v>197784712.67909089</v>
          </cell>
        </row>
        <row r="19">
          <cell r="C19">
            <v>19570</v>
          </cell>
          <cell r="D19">
            <v>192064</v>
          </cell>
          <cell r="E19">
            <v>650389627.10999978</v>
          </cell>
          <cell r="K19">
            <v>2500</v>
          </cell>
          <cell r="L19">
            <v>0</v>
          </cell>
          <cell r="M19">
            <v>0</v>
          </cell>
          <cell r="P19">
            <v>706000</v>
          </cell>
          <cell r="Q19">
            <v>0</v>
          </cell>
          <cell r="R19">
            <v>3900</v>
          </cell>
          <cell r="S19">
            <v>9963424</v>
          </cell>
        </row>
        <row r="20">
          <cell r="C20">
            <v>11610</v>
          </cell>
          <cell r="D20">
            <v>100813</v>
          </cell>
          <cell r="E20">
            <v>421420948.94999999</v>
          </cell>
          <cell r="K20">
            <v>193403</v>
          </cell>
          <cell r="L20">
            <v>231301</v>
          </cell>
          <cell r="M20">
            <v>96900</v>
          </cell>
          <cell r="P20">
            <v>204822904.97672844</v>
          </cell>
          <cell r="Q20">
            <v>161260964.31999999</v>
          </cell>
          <cell r="R20">
            <v>96705</v>
          </cell>
          <cell r="S20">
            <v>68423197.931818187</v>
          </cell>
        </row>
        <row r="21">
          <cell r="C21">
            <v>0</v>
          </cell>
          <cell r="D21">
            <v>0</v>
          </cell>
          <cell r="E21">
            <v>0</v>
          </cell>
          <cell r="K21">
            <v>1326</v>
          </cell>
          <cell r="L21">
            <v>671</v>
          </cell>
          <cell r="M21">
            <v>310</v>
          </cell>
          <cell r="P21">
            <v>471031.42</v>
          </cell>
          <cell r="Q21">
            <v>625515.01</v>
          </cell>
          <cell r="R21">
            <v>0</v>
          </cell>
          <cell r="S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K22">
            <v>92174</v>
          </cell>
          <cell r="L22">
            <v>137500</v>
          </cell>
          <cell r="M22">
            <v>54997</v>
          </cell>
          <cell r="P22">
            <v>126363910.45559129</v>
          </cell>
          <cell r="Q22">
            <v>64071164.100000009</v>
          </cell>
          <cell r="R22">
            <v>12660</v>
          </cell>
          <cell r="S22">
            <v>6229866.8181818184</v>
          </cell>
        </row>
        <row r="23">
          <cell r="C23">
            <v>0</v>
          </cell>
          <cell r="D23">
            <v>0</v>
          </cell>
          <cell r="E23">
            <v>0</v>
          </cell>
          <cell r="K23">
            <v>144182</v>
          </cell>
          <cell r="L23">
            <v>173425</v>
          </cell>
          <cell r="M23">
            <v>73615</v>
          </cell>
          <cell r="P23">
            <v>174261920.55093423</v>
          </cell>
          <cell r="Q23">
            <v>83182681.049999997</v>
          </cell>
          <cell r="R23">
            <v>16642</v>
          </cell>
          <cell r="S23">
            <v>8801557.7727272734</v>
          </cell>
        </row>
        <row r="24">
          <cell r="C24">
            <v>0</v>
          </cell>
          <cell r="D24">
            <v>0</v>
          </cell>
          <cell r="E24">
            <v>0</v>
          </cell>
          <cell r="K24">
            <v>176901</v>
          </cell>
          <cell r="L24">
            <v>299736</v>
          </cell>
          <cell r="M24">
            <v>120797</v>
          </cell>
          <cell r="P24">
            <v>222856332.91415378</v>
          </cell>
          <cell r="Q24">
            <v>156254600.31999999</v>
          </cell>
          <cell r="R24">
            <v>20451</v>
          </cell>
          <cell r="S24">
            <v>11060325.125454543</v>
          </cell>
        </row>
        <row r="25">
          <cell r="C25">
            <v>0</v>
          </cell>
          <cell r="D25">
            <v>0</v>
          </cell>
          <cell r="E25">
            <v>0</v>
          </cell>
          <cell r="K25">
            <v>95319</v>
          </cell>
          <cell r="L25">
            <v>93518</v>
          </cell>
          <cell r="M25">
            <v>38834</v>
          </cell>
          <cell r="P25">
            <v>104957387.13416311</v>
          </cell>
          <cell r="Q25">
            <v>64621992.460000008</v>
          </cell>
          <cell r="R25">
            <v>2284</v>
          </cell>
          <cell r="S25">
            <v>1779901.530909091</v>
          </cell>
        </row>
        <row r="26">
          <cell r="C26">
            <v>0</v>
          </cell>
          <cell r="D26">
            <v>0</v>
          </cell>
          <cell r="E26">
            <v>0</v>
          </cell>
          <cell r="K26">
            <v>64691</v>
          </cell>
          <cell r="L26">
            <v>70000</v>
          </cell>
          <cell r="M26">
            <v>28000</v>
          </cell>
          <cell r="P26">
            <v>57586722.606223196</v>
          </cell>
          <cell r="Q26">
            <v>44945779.689999998</v>
          </cell>
          <cell r="R26">
            <v>660</v>
          </cell>
          <cell r="S26">
            <v>555566.29090909089</v>
          </cell>
        </row>
        <row r="27">
          <cell r="C27">
            <v>0</v>
          </cell>
          <cell r="D27">
            <v>0</v>
          </cell>
          <cell r="E27">
            <v>0</v>
          </cell>
          <cell r="K27">
            <v>57794</v>
          </cell>
          <cell r="L27">
            <v>70000</v>
          </cell>
          <cell r="M27">
            <v>28000</v>
          </cell>
          <cell r="P27">
            <v>54169901.828501895</v>
          </cell>
          <cell r="Q27">
            <v>44378693.539999992</v>
          </cell>
          <cell r="R27">
            <v>550</v>
          </cell>
          <cell r="S27">
            <v>459998</v>
          </cell>
        </row>
        <row r="28">
          <cell r="C28">
            <v>0</v>
          </cell>
          <cell r="D28">
            <v>0</v>
          </cell>
          <cell r="E28">
            <v>0</v>
          </cell>
          <cell r="K28">
            <v>51500</v>
          </cell>
          <cell r="L28">
            <v>54452</v>
          </cell>
          <cell r="M28">
            <v>26544</v>
          </cell>
          <cell r="P28">
            <v>26468842.77</v>
          </cell>
          <cell r="Q28">
            <v>33849744.75</v>
          </cell>
          <cell r="R28">
            <v>0</v>
          </cell>
          <cell r="S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K29">
            <v>0</v>
          </cell>
          <cell r="L29">
            <v>0</v>
          </cell>
          <cell r="M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K30">
            <v>1000</v>
          </cell>
          <cell r="L30">
            <v>240</v>
          </cell>
          <cell r="M30">
            <v>100</v>
          </cell>
          <cell r="P30">
            <v>295020.83</v>
          </cell>
          <cell r="Q30">
            <v>131290.82999999999</v>
          </cell>
          <cell r="R30">
            <v>0</v>
          </cell>
          <cell r="S30">
            <v>0</v>
          </cell>
        </row>
        <row r="31">
          <cell r="C31">
            <v>1675</v>
          </cell>
          <cell r="D31">
            <v>19820</v>
          </cell>
          <cell r="E31">
            <v>50021687.5</v>
          </cell>
          <cell r="K31">
            <v>0</v>
          </cell>
          <cell r="L31">
            <v>0</v>
          </cell>
          <cell r="M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C32">
            <v>280</v>
          </cell>
          <cell r="D32">
            <v>2800</v>
          </cell>
          <cell r="E32">
            <v>5551492.7999999998</v>
          </cell>
          <cell r="K32">
            <v>0</v>
          </cell>
          <cell r="L32">
            <v>0</v>
          </cell>
          <cell r="M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</row>
        <row r="36">
          <cell r="C36">
            <v>33135</v>
          </cell>
          <cell r="D36">
            <v>315497</v>
          </cell>
          <cell r="E36">
            <v>1127383756.3599997</v>
          </cell>
          <cell r="L36">
            <v>1130843</v>
          </cell>
          <cell r="M36">
            <v>468097</v>
          </cell>
          <cell r="Q36">
            <v>653322426.07000005</v>
          </cell>
          <cell r="R36">
            <v>153852</v>
          </cell>
          <cell r="S36">
            <v>107273837.47000001</v>
          </cell>
        </row>
        <row r="38">
          <cell r="C38">
            <v>875</v>
          </cell>
          <cell r="D38">
            <v>8088</v>
          </cell>
          <cell r="E38">
            <v>16931730.82</v>
          </cell>
          <cell r="K38">
            <v>28698</v>
          </cell>
          <cell r="L38">
            <v>67923</v>
          </cell>
          <cell r="M38">
            <v>27100</v>
          </cell>
          <cell r="P38">
            <v>35290523.847322829</v>
          </cell>
          <cell r="Q38">
            <v>37202918.659999996</v>
          </cell>
          <cell r="R38">
            <v>1530</v>
          </cell>
          <cell r="S38">
            <v>1088383.2454545454</v>
          </cell>
        </row>
        <row r="39">
          <cell r="C39">
            <v>700</v>
          </cell>
          <cell r="D39">
            <v>6980</v>
          </cell>
          <cell r="E39">
            <v>14690457.119999999</v>
          </cell>
          <cell r="K39">
            <v>28667</v>
          </cell>
          <cell r="L39">
            <v>58711</v>
          </cell>
          <cell r="M39">
            <v>25508</v>
          </cell>
          <cell r="P39">
            <v>37406812.565017745</v>
          </cell>
          <cell r="Q39">
            <v>34305087.379999995</v>
          </cell>
          <cell r="R39">
            <v>351</v>
          </cell>
          <cell r="S39">
            <v>349538.49818181817</v>
          </cell>
        </row>
        <row r="40">
          <cell r="C40">
            <v>440</v>
          </cell>
          <cell r="D40">
            <v>4539</v>
          </cell>
          <cell r="E40">
            <v>8888956.0099999979</v>
          </cell>
          <cell r="K40">
            <v>23731</v>
          </cell>
          <cell r="L40">
            <v>48000</v>
          </cell>
          <cell r="M40">
            <v>20000</v>
          </cell>
          <cell r="P40">
            <v>26946852.347143099</v>
          </cell>
          <cell r="Q40">
            <v>24432906.349999998</v>
          </cell>
          <cell r="R40">
            <v>506</v>
          </cell>
          <cell r="S40">
            <v>521162.9</v>
          </cell>
        </row>
        <row r="41">
          <cell r="C41">
            <v>510</v>
          </cell>
          <cell r="D41">
            <v>5189</v>
          </cell>
          <cell r="E41">
            <v>10427639.420000004</v>
          </cell>
          <cell r="K41">
            <v>20023</v>
          </cell>
          <cell r="L41">
            <v>46741</v>
          </cell>
          <cell r="M41">
            <v>17254</v>
          </cell>
          <cell r="P41">
            <v>21419011.491745692</v>
          </cell>
          <cell r="Q41">
            <v>24525603.469999999</v>
          </cell>
          <cell r="R41">
            <v>1500</v>
          </cell>
          <cell r="S41">
            <v>1032835</v>
          </cell>
        </row>
        <row r="42">
          <cell r="C42">
            <v>370</v>
          </cell>
          <cell r="D42">
            <v>3809</v>
          </cell>
          <cell r="E42">
            <v>7558386.46</v>
          </cell>
          <cell r="K42">
            <v>16920</v>
          </cell>
          <cell r="L42">
            <v>29520</v>
          </cell>
          <cell r="M42">
            <v>12500</v>
          </cell>
          <cell r="P42">
            <v>19934727.818645891</v>
          </cell>
          <cell r="Q42">
            <v>16493412.219999999</v>
          </cell>
          <cell r="R42">
            <v>78</v>
          </cell>
          <cell r="S42">
            <v>77535.12</v>
          </cell>
        </row>
        <row r="43">
          <cell r="C43">
            <v>1010</v>
          </cell>
          <cell r="D43">
            <v>10060</v>
          </cell>
          <cell r="E43">
            <v>21130879.719999999</v>
          </cell>
          <cell r="K43">
            <v>31349</v>
          </cell>
          <cell r="L43">
            <v>64260</v>
          </cell>
          <cell r="M43">
            <v>23800</v>
          </cell>
          <cell r="P43">
            <v>33594632.539492726</v>
          </cell>
          <cell r="Q43">
            <v>32354739.459999997</v>
          </cell>
          <cell r="R43">
            <v>683</v>
          </cell>
          <cell r="S43">
            <v>470054.09499999997</v>
          </cell>
        </row>
        <row r="44">
          <cell r="C44">
            <v>0</v>
          </cell>
          <cell r="D44">
            <v>0</v>
          </cell>
          <cell r="E44">
            <v>0</v>
          </cell>
          <cell r="K44">
            <v>11158</v>
          </cell>
          <cell r="L44">
            <v>21320</v>
          </cell>
          <cell r="M44">
            <v>8200</v>
          </cell>
          <cell r="P44">
            <v>12535930.688288212</v>
          </cell>
          <cell r="Q44">
            <v>12117290.460000003</v>
          </cell>
          <cell r="R44">
            <v>50</v>
          </cell>
          <cell r="S44">
            <v>59660.840909090919</v>
          </cell>
        </row>
        <row r="45">
          <cell r="C45">
            <v>860</v>
          </cell>
          <cell r="D45">
            <v>7686</v>
          </cell>
          <cell r="E45">
            <v>18057065.549999997</v>
          </cell>
          <cell r="K45">
            <v>26028</v>
          </cell>
          <cell r="L45">
            <v>59796</v>
          </cell>
          <cell r="M45">
            <v>23098</v>
          </cell>
          <cell r="P45">
            <v>30224379.667095855</v>
          </cell>
          <cell r="Q45">
            <v>28889962.57</v>
          </cell>
          <cell r="R45">
            <v>1690</v>
          </cell>
          <cell r="S45">
            <v>1319937.3363636364</v>
          </cell>
        </row>
        <row r="46">
          <cell r="C46">
            <v>0</v>
          </cell>
          <cell r="D46">
            <v>0</v>
          </cell>
          <cell r="E46">
            <v>0</v>
          </cell>
          <cell r="K46">
            <v>7160</v>
          </cell>
          <cell r="L46">
            <v>16200</v>
          </cell>
          <cell r="M46">
            <v>6000</v>
          </cell>
          <cell r="P46">
            <v>7970530.059123598</v>
          </cell>
          <cell r="Q46">
            <v>7911554.2199999997</v>
          </cell>
          <cell r="R46">
            <v>50</v>
          </cell>
          <cell r="S46">
            <v>49702</v>
          </cell>
        </row>
        <row r="47">
          <cell r="C47">
            <v>230</v>
          </cell>
          <cell r="D47">
            <v>2418</v>
          </cell>
          <cell r="E47">
            <v>4716263.43</v>
          </cell>
          <cell r="K47">
            <v>12543</v>
          </cell>
          <cell r="L47">
            <v>21060</v>
          </cell>
          <cell r="M47">
            <v>8100</v>
          </cell>
          <cell r="P47">
            <v>13742083.566524724</v>
          </cell>
          <cell r="Q47">
            <v>12611913.039999999</v>
          </cell>
          <cell r="R47">
            <v>20</v>
          </cell>
          <cell r="S47">
            <v>19880.8</v>
          </cell>
        </row>
        <row r="48">
          <cell r="C48">
            <v>1040</v>
          </cell>
          <cell r="D48">
            <v>8956</v>
          </cell>
          <cell r="E48">
            <v>20337763.770000003</v>
          </cell>
          <cell r="K48">
            <v>36446</v>
          </cell>
          <cell r="L48">
            <v>79186</v>
          </cell>
          <cell r="M48">
            <v>29947</v>
          </cell>
          <cell r="P48">
            <v>40748627.051397152</v>
          </cell>
          <cell r="Q48">
            <v>40122044.269999996</v>
          </cell>
          <cell r="R48">
            <v>1448</v>
          </cell>
          <cell r="S48">
            <v>2232553.4409090909</v>
          </cell>
        </row>
        <row r="49">
          <cell r="C49">
            <v>10239</v>
          </cell>
          <cell r="D49">
            <v>95341</v>
          </cell>
          <cell r="E49">
            <v>286961129.01999998</v>
          </cell>
          <cell r="K49">
            <v>169334</v>
          </cell>
          <cell r="L49">
            <v>352450</v>
          </cell>
          <cell r="M49">
            <v>133000</v>
          </cell>
          <cell r="P49">
            <v>184541961.60134673</v>
          </cell>
          <cell r="Q49">
            <v>164898038.5</v>
          </cell>
          <cell r="R49">
            <v>33417</v>
          </cell>
          <cell r="S49">
            <v>19101147.496363636</v>
          </cell>
        </row>
        <row r="50">
          <cell r="C50">
            <v>340</v>
          </cell>
          <cell r="D50">
            <v>3509</v>
          </cell>
          <cell r="E50">
            <v>7053930.370000001</v>
          </cell>
          <cell r="K50">
            <v>25830</v>
          </cell>
          <cell r="L50">
            <v>44200</v>
          </cell>
          <cell r="M50">
            <v>17000</v>
          </cell>
          <cell r="P50">
            <v>21530886.657966834</v>
          </cell>
          <cell r="Q50">
            <v>19703605.399999999</v>
          </cell>
          <cell r="R50">
            <v>208</v>
          </cell>
          <cell r="S50">
            <v>233692.53363636366</v>
          </cell>
        </row>
        <row r="51">
          <cell r="C51">
            <v>6570</v>
          </cell>
          <cell r="D51">
            <v>61961</v>
          </cell>
          <cell r="E51">
            <v>168905266.01999995</v>
          </cell>
          <cell r="K51">
            <v>141040</v>
          </cell>
          <cell r="L51">
            <v>236499</v>
          </cell>
          <cell r="M51">
            <v>87179</v>
          </cell>
          <cell r="P51">
            <v>159287300.87646618</v>
          </cell>
          <cell r="Q51">
            <v>109213539.87</v>
          </cell>
          <cell r="R51">
            <v>13149</v>
          </cell>
          <cell r="S51">
            <v>7468822.4281818187</v>
          </cell>
        </row>
        <row r="52">
          <cell r="C52">
            <v>620</v>
          </cell>
          <cell r="D52">
            <v>6309</v>
          </cell>
          <cell r="E52">
            <v>12163244.880000001</v>
          </cell>
          <cell r="K52">
            <v>35649</v>
          </cell>
          <cell r="L52">
            <v>67707</v>
          </cell>
          <cell r="M52">
            <v>25962</v>
          </cell>
          <cell r="P52">
            <v>40100372.95147559</v>
          </cell>
          <cell r="Q52">
            <v>31803467.239999998</v>
          </cell>
          <cell r="R52">
            <v>833</v>
          </cell>
          <cell r="S52">
            <v>635363.22272727266</v>
          </cell>
        </row>
        <row r="53">
          <cell r="C53">
            <v>710</v>
          </cell>
          <cell r="D53">
            <v>6580</v>
          </cell>
          <cell r="E53">
            <v>14561956.809999997</v>
          </cell>
          <cell r="K53">
            <v>22243</v>
          </cell>
          <cell r="L53">
            <v>39990</v>
          </cell>
          <cell r="M53">
            <v>14200</v>
          </cell>
          <cell r="P53">
            <v>22625061.838221405</v>
          </cell>
          <cell r="Q53">
            <v>19508714.119999997</v>
          </cell>
          <cell r="R53">
            <v>315</v>
          </cell>
          <cell r="S53">
            <v>328659.52090909088</v>
          </cell>
        </row>
        <row r="54">
          <cell r="C54">
            <v>230</v>
          </cell>
          <cell r="D54">
            <v>2278</v>
          </cell>
          <cell r="E54">
            <v>4933653.09</v>
          </cell>
          <cell r="K54">
            <v>15955</v>
          </cell>
          <cell r="L54">
            <v>27349</v>
          </cell>
          <cell r="M54">
            <v>10680</v>
          </cell>
          <cell r="P54">
            <v>17059422.550815091</v>
          </cell>
          <cell r="Q54">
            <v>13579504.779999999</v>
          </cell>
          <cell r="R54">
            <v>50</v>
          </cell>
          <cell r="S54">
            <v>59661.045454545456</v>
          </cell>
        </row>
        <row r="55">
          <cell r="C55">
            <v>2130</v>
          </cell>
          <cell r="D55">
            <v>23442</v>
          </cell>
          <cell r="E55">
            <v>64220391.190000005</v>
          </cell>
          <cell r="K55">
            <v>157122</v>
          </cell>
          <cell r="L55">
            <v>216809</v>
          </cell>
          <cell r="M55">
            <v>97310</v>
          </cell>
          <cell r="P55">
            <v>167275748.04457015</v>
          </cell>
          <cell r="Q55">
            <v>119620886.41999999</v>
          </cell>
          <cell r="R55">
            <v>9768</v>
          </cell>
          <cell r="S55">
            <v>5951085.2681818185</v>
          </cell>
        </row>
        <row r="56">
          <cell r="C56">
            <v>1170</v>
          </cell>
          <cell r="D56">
            <v>12860</v>
          </cell>
          <cell r="E56">
            <v>33339250.730000004</v>
          </cell>
          <cell r="K56">
            <v>33676</v>
          </cell>
          <cell r="L56">
            <v>63040</v>
          </cell>
          <cell r="M56">
            <v>22860</v>
          </cell>
          <cell r="P56">
            <v>35295406.55485034</v>
          </cell>
          <cell r="Q56">
            <v>36346194.280000001</v>
          </cell>
          <cell r="R56">
            <v>1097</v>
          </cell>
          <cell r="S56">
            <v>983284.27</v>
          </cell>
        </row>
        <row r="57">
          <cell r="C57">
            <v>310</v>
          </cell>
          <cell r="D57">
            <v>3131</v>
          </cell>
          <cell r="E57">
            <v>6374350.0100000007</v>
          </cell>
          <cell r="K57">
            <v>35140</v>
          </cell>
          <cell r="L57">
            <v>49052</v>
          </cell>
          <cell r="M57">
            <v>18700</v>
          </cell>
          <cell r="P57">
            <v>65851435.563559622</v>
          </cell>
          <cell r="Q57">
            <v>25792574.870000001</v>
          </cell>
          <cell r="R57">
            <v>946</v>
          </cell>
          <cell r="S57">
            <v>693959.77636363625</v>
          </cell>
        </row>
        <row r="58">
          <cell r="C58">
            <v>350</v>
          </cell>
          <cell r="D58">
            <v>3466</v>
          </cell>
          <cell r="E58">
            <v>6836431.9000000013</v>
          </cell>
          <cell r="K58">
            <v>13759</v>
          </cell>
          <cell r="L58">
            <v>21325</v>
          </cell>
          <cell r="M58">
            <v>7837</v>
          </cell>
          <cell r="P58">
            <v>12852130.53187171</v>
          </cell>
          <cell r="Q58">
            <v>8936885.5099999998</v>
          </cell>
          <cell r="R58">
            <v>10</v>
          </cell>
          <cell r="S58">
            <v>11932.209090909091</v>
          </cell>
        </row>
        <row r="59">
          <cell r="C59">
            <v>230</v>
          </cell>
          <cell r="D59">
            <v>2378</v>
          </cell>
          <cell r="E59">
            <v>4804456.8900000006</v>
          </cell>
          <cell r="K59">
            <v>18044</v>
          </cell>
          <cell r="L59">
            <v>36400</v>
          </cell>
          <cell r="M59">
            <v>14000</v>
          </cell>
          <cell r="P59">
            <v>19005884.040927783</v>
          </cell>
          <cell r="Q59">
            <v>18303589.280000001</v>
          </cell>
          <cell r="R59">
            <v>105</v>
          </cell>
          <cell r="S59">
            <v>124618.07818181819</v>
          </cell>
        </row>
        <row r="60">
          <cell r="C60">
            <v>180</v>
          </cell>
          <cell r="D60">
            <v>1818</v>
          </cell>
          <cell r="E60">
            <v>2074098.5200000009</v>
          </cell>
          <cell r="K60">
            <v>17944</v>
          </cell>
          <cell r="L60">
            <v>35415</v>
          </cell>
          <cell r="M60">
            <v>13600</v>
          </cell>
          <cell r="P60">
            <v>19129672.45780756</v>
          </cell>
          <cell r="Q60">
            <v>17794254.379999999</v>
          </cell>
          <cell r="R60">
            <v>210</v>
          </cell>
          <cell r="S60">
            <v>218707.44545454544</v>
          </cell>
        </row>
        <row r="61">
          <cell r="C61">
            <v>250</v>
          </cell>
          <cell r="D61">
            <v>2601</v>
          </cell>
          <cell r="E61">
            <v>4821286.370000001</v>
          </cell>
          <cell r="K61">
            <v>18026</v>
          </cell>
          <cell r="L61">
            <v>34788</v>
          </cell>
          <cell r="M61">
            <v>13003</v>
          </cell>
          <cell r="P61">
            <v>20599838.16475217</v>
          </cell>
          <cell r="Q61">
            <v>17842257.653049998</v>
          </cell>
          <cell r="R61">
            <v>350</v>
          </cell>
          <cell r="S61">
            <v>266228.04545454547</v>
          </cell>
        </row>
        <row r="62">
          <cell r="C62">
            <v>29364</v>
          </cell>
          <cell r="D62">
            <v>283399</v>
          </cell>
          <cell r="E62">
            <v>739788588.0999999</v>
          </cell>
          <cell r="L62">
            <v>1737741</v>
          </cell>
          <cell r="M62">
            <v>676838</v>
          </cell>
          <cell r="Q62">
            <v>874310944.40304971</v>
          </cell>
          <cell r="R62">
            <v>68364</v>
          </cell>
          <cell r="S62">
            <v>43298404.616818182</v>
          </cell>
        </row>
        <row r="64">
          <cell r="K64">
            <v>7239</v>
          </cell>
          <cell r="L64">
            <v>31267</v>
          </cell>
          <cell r="M64">
            <v>11500</v>
          </cell>
          <cell r="P64">
            <v>7243701.5007998943</v>
          </cell>
          <cell r="Q64">
            <v>14710998.739999998</v>
          </cell>
          <cell r="R64">
            <v>1400</v>
          </cell>
          <cell r="S64">
            <v>1189635</v>
          </cell>
        </row>
        <row r="65">
          <cell r="L65">
            <v>264</v>
          </cell>
          <cell r="M65">
            <v>22</v>
          </cell>
          <cell r="Q65">
            <v>500542.54</v>
          </cell>
        </row>
        <row r="66">
          <cell r="R66">
            <v>15177.6</v>
          </cell>
          <cell r="S66">
            <v>95467104</v>
          </cell>
        </row>
        <row r="67">
          <cell r="R67">
            <v>6768</v>
          </cell>
          <cell r="S67">
            <v>41382209.523809522</v>
          </cell>
        </row>
        <row r="68">
          <cell r="R68">
            <v>2458</v>
          </cell>
          <cell r="S68">
            <v>10437280.400000002</v>
          </cell>
        </row>
        <row r="69">
          <cell r="K69">
            <v>1500</v>
          </cell>
          <cell r="L69">
            <v>0</v>
          </cell>
          <cell r="M69">
            <v>0</v>
          </cell>
          <cell r="P69">
            <v>330120</v>
          </cell>
          <cell r="Q69">
            <v>0</v>
          </cell>
          <cell r="R69">
            <v>645</v>
          </cell>
          <cell r="S69">
            <v>180885</v>
          </cell>
        </row>
        <row r="70">
          <cell r="R70">
            <v>0</v>
          </cell>
          <cell r="S70">
            <v>0</v>
          </cell>
        </row>
        <row r="71">
          <cell r="R71">
            <v>0</v>
          </cell>
          <cell r="S71">
            <v>0</v>
          </cell>
        </row>
        <row r="72">
          <cell r="R72">
            <v>0</v>
          </cell>
          <cell r="S72">
            <v>0</v>
          </cell>
        </row>
        <row r="73">
          <cell r="R73">
            <v>550</v>
          </cell>
          <cell r="S73">
            <v>2267972</v>
          </cell>
        </row>
        <row r="76">
          <cell r="R76">
            <v>1140</v>
          </cell>
          <cell r="S76">
            <v>40200401.400000006</v>
          </cell>
        </row>
        <row r="77">
          <cell r="R77">
            <v>17856</v>
          </cell>
          <cell r="S77">
            <v>112314240</v>
          </cell>
        </row>
        <row r="78">
          <cell r="R78">
            <v>283</v>
          </cell>
          <cell r="S78">
            <v>2559910</v>
          </cell>
        </row>
        <row r="79">
          <cell r="R79">
            <v>207</v>
          </cell>
          <cell r="S79">
            <v>1866900</v>
          </cell>
        </row>
        <row r="81">
          <cell r="R81">
            <v>195</v>
          </cell>
          <cell r="S81">
            <v>1505250</v>
          </cell>
        </row>
        <row r="82">
          <cell r="R82">
            <v>1945</v>
          </cell>
          <cell r="S82">
            <v>8171171</v>
          </cell>
        </row>
        <row r="84">
          <cell r="R84">
            <v>110</v>
          </cell>
          <cell r="S84">
            <v>3878986.1</v>
          </cell>
        </row>
        <row r="92">
          <cell r="C92">
            <v>0</v>
          </cell>
          <cell r="D92">
            <v>0</v>
          </cell>
          <cell r="E92">
            <v>0</v>
          </cell>
          <cell r="L92">
            <v>31531</v>
          </cell>
          <cell r="M92">
            <v>11522</v>
          </cell>
          <cell r="Q92">
            <v>15211541.279999997</v>
          </cell>
          <cell r="R92">
            <v>48734.6</v>
          </cell>
          <cell r="S92">
            <v>321421944.42380953</v>
          </cell>
        </row>
        <row r="93">
          <cell r="C93">
            <v>123185</v>
          </cell>
          <cell r="D93">
            <v>1180419</v>
          </cell>
          <cell r="E93">
            <v>5139172494.9899979</v>
          </cell>
          <cell r="K93">
            <v>2179448</v>
          </cell>
          <cell r="L93">
            <v>3202349</v>
          </cell>
          <cell r="M93">
            <v>1281145</v>
          </cell>
          <cell r="Q93">
            <v>1768782715.64305</v>
          </cell>
          <cell r="R93">
            <v>444734.6</v>
          </cell>
          <cell r="S93">
            <v>669778899.1897186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93">
          <cell r="F93">
            <v>2640</v>
          </cell>
          <cell r="H93">
            <v>517981231</v>
          </cell>
          <cell r="L93">
            <v>3958</v>
          </cell>
          <cell r="N93">
            <v>181099724.99379998</v>
          </cell>
          <cell r="AE93">
            <v>2250</v>
          </cell>
          <cell r="AF93">
            <v>48642525</v>
          </cell>
          <cell r="AW93">
            <v>2223947575.7669539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 МО"/>
      <sheetName val="связь с ИТОГ ДЕНЬГИ 2023"/>
      <sheetName val="ПОДУШЕВОЙ АМБ."/>
      <sheetName val="ПОДУШЕВОЙ СКОРАЯ"/>
      <sheetName val="ФАПы"/>
      <sheetName val="удельный вес МО в общем объеме"/>
      <sheetName val="НАСЕЛЕНИЕ"/>
      <sheetName val="НАСЕЛЕНИЕ %"/>
      <sheetName val="ОБЪЕМЫ ВСЕГО"/>
      <sheetName val="ОБЪЕМЫ иногородние"/>
      <sheetName val="ОБЪЕМЫ СМО"/>
      <sheetName val="СТАЦИОНАР  ВСЕГО"/>
      <sheetName val="СТАЦИОНАР реабилитация"/>
      <sheetName val="СТАЦИОНАР ВМП"/>
      <sheetName val="СТАЦИОНАР ИТОГИ"/>
      <sheetName val="ДНЕВНОЙ реабилитация"/>
      <sheetName val="ДНЕВНОЙ ИТОГИ"/>
      <sheetName val="ПРОФИЛАКТИКА П-КА"/>
      <sheetName val="ПРОФИЛАКТИКА СТОМАТ."/>
      <sheetName val="ПРОФИЛАКТИКА ИТОГИ"/>
      <sheetName val="НЕОТЛОЖКА П-КА"/>
      <sheetName val="НЕОТЛОЖКА СТОМАТ."/>
      <sheetName val="НЕОТЛОЖКА ИТОГИ"/>
      <sheetName val="ОБРАЩЕНИЯ П-КА"/>
      <sheetName val="ОБРАЩЕНИЯ СТОМАТ."/>
      <sheetName val="ОБРАЩЕНИЯ реабилитация"/>
      <sheetName val="ОБРАЩЕНИЯ ИТОГИ"/>
      <sheetName val="СКОРАЯ ИТОГИ"/>
      <sheetName val="УСЛУГИ ИТОГИ"/>
      <sheetName val="РЕСО"/>
      <sheetName val="СОГАЗ"/>
      <sheetName val="СТАЦИОНАР ИТОГИ ОК!"/>
      <sheetName val="ДНЕВНОЙ ИТОГИ ОК!"/>
      <sheetName val="ПРОФИЛАКТИКА ИТОГИ ОК!"/>
      <sheetName val="НЕОТЛОЖКА ИТОГИ ОК!"/>
      <sheetName val="ОБРАЩЕНИЯ ИТОГИ ОК!"/>
      <sheetName val="СКОРАЯ ИТОГИ ОК!"/>
      <sheetName val="УСЛУГИ ИТОГИ ОК!"/>
      <sheetName val="фин.средств ВСЕГО"/>
      <sheetName val="СТАЦИОНАР сайт"/>
      <sheetName val="ДНЕВНОЙ сайт"/>
      <sheetName val="ПРОФИЛАКТИКА сайт"/>
      <sheetName val="НЕОТЛОЖКА сайт"/>
      <sheetName val="ОБРАЩЕНИЯ сайт"/>
      <sheetName val="СКОРАЯ сайт"/>
      <sheetName val="УСЛУГИ сайт"/>
      <sheetName val="фин.средств ВСЕГО сайт"/>
      <sheetName val="РЕСО итог"/>
      <sheetName val="СОГАЗ ито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I6">
            <v>29793</v>
          </cell>
        </row>
        <row r="17">
          <cell r="AV17">
            <v>406010</v>
          </cell>
        </row>
        <row r="18">
          <cell r="AV18">
            <v>0</v>
          </cell>
        </row>
        <row r="35">
          <cell r="AV35">
            <v>852337</v>
          </cell>
        </row>
        <row r="36">
          <cell r="AV36">
            <v>0</v>
          </cell>
        </row>
        <row r="61">
          <cell r="AV61">
            <v>854143</v>
          </cell>
        </row>
        <row r="62">
          <cell r="AV62">
            <v>0</v>
          </cell>
        </row>
        <row r="91">
          <cell r="AV91">
            <v>7497</v>
          </cell>
        </row>
        <row r="92">
          <cell r="AV92">
            <v>2119987</v>
          </cell>
        </row>
      </sheetData>
      <sheetData sheetId="9"/>
      <sheetData sheetId="10">
        <row r="6">
          <cell r="BG6">
            <v>1877064623.8499675</v>
          </cell>
        </row>
      </sheetData>
      <sheetData sheetId="11"/>
      <sheetData sheetId="12"/>
      <sheetData sheetId="13"/>
      <sheetData sheetId="14"/>
      <sheetData sheetId="15"/>
      <sheetData sheetId="16"/>
      <sheetData sheetId="17">
        <row r="6">
          <cell r="AE6">
            <v>39447</v>
          </cell>
        </row>
      </sheetData>
      <sheetData sheetId="18">
        <row r="6">
          <cell r="AK6">
            <v>189</v>
          </cell>
        </row>
      </sheetData>
      <sheetData sheetId="19"/>
      <sheetData sheetId="20">
        <row r="6">
          <cell r="AE6">
            <v>8054</v>
          </cell>
        </row>
      </sheetData>
      <sheetData sheetId="21">
        <row r="6">
          <cell r="AK6">
            <v>0</v>
          </cell>
        </row>
      </sheetData>
      <sheetData sheetId="22"/>
      <sheetData sheetId="23">
        <row r="6">
          <cell r="AK6">
            <v>6451</v>
          </cell>
        </row>
      </sheetData>
      <sheetData sheetId="24">
        <row r="6">
          <cell r="AQ6">
            <v>173</v>
          </cell>
        </row>
      </sheetData>
      <sheetData sheetId="25">
        <row r="6">
          <cell r="AK6">
            <v>0</v>
          </cell>
        </row>
      </sheetData>
      <sheetData sheetId="26"/>
      <sheetData sheetId="27"/>
      <sheetData sheetId="28"/>
      <sheetData sheetId="29">
        <row r="7">
          <cell r="G7">
            <v>10810</v>
          </cell>
        </row>
      </sheetData>
      <sheetData sheetId="30">
        <row r="7">
          <cell r="G7">
            <v>18387</v>
          </cell>
        </row>
      </sheetData>
      <sheetData sheetId="31">
        <row r="6">
          <cell r="G6">
            <v>10810</v>
          </cell>
        </row>
      </sheetData>
      <sheetData sheetId="32">
        <row r="6">
          <cell r="G6">
            <v>1344</v>
          </cell>
        </row>
      </sheetData>
      <sheetData sheetId="33">
        <row r="6">
          <cell r="G6">
            <v>39636</v>
          </cell>
        </row>
      </sheetData>
      <sheetData sheetId="34">
        <row r="6">
          <cell r="G6">
            <v>8054</v>
          </cell>
        </row>
      </sheetData>
      <sheetData sheetId="35">
        <row r="6">
          <cell r="G6">
            <v>6624</v>
          </cell>
        </row>
      </sheetData>
      <sheetData sheetId="36">
        <row r="6">
          <cell r="G6">
            <v>0</v>
          </cell>
        </row>
      </sheetData>
      <sheetData sheetId="37">
        <row r="6">
          <cell r="G6">
            <v>10227</v>
          </cell>
        </row>
      </sheetData>
      <sheetData sheetId="38">
        <row r="6">
          <cell r="Q6">
            <v>1877064623.6730001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04"/>
  <sheetViews>
    <sheetView tabSelected="1" zoomScale="70" zoomScaleNormal="70" workbookViewId="0">
      <selection activeCell="D8" sqref="D8"/>
    </sheetView>
  </sheetViews>
  <sheetFormatPr defaultColWidth="9.109375" defaultRowHeight="14.4"/>
  <cols>
    <col min="1" max="1" width="70.109375" style="25" customWidth="1"/>
    <col min="2" max="4" width="15" style="1" customWidth="1"/>
    <col min="5" max="7" width="14.6640625" style="1" customWidth="1"/>
    <col min="8" max="10" width="19.6640625" style="1" customWidth="1"/>
    <col min="11" max="11" width="0" style="3" hidden="1" customWidth="1"/>
    <col min="12" max="12" width="13.88671875" style="1" customWidth="1"/>
    <col min="13" max="13" width="14" style="1" customWidth="1"/>
    <col min="14" max="14" width="11.109375" style="1" customWidth="1"/>
    <col min="15" max="15" width="17.109375" style="1" customWidth="1"/>
    <col min="16" max="17" width="18.6640625" style="1" customWidth="1"/>
    <col min="18" max="20" width="14.44140625" style="1" customWidth="1"/>
    <col min="21" max="21" width="16.44140625" style="1" customWidth="1"/>
    <col min="22" max="22" width="13.5546875" style="1" customWidth="1"/>
    <col min="23" max="23" width="10" style="1" customWidth="1"/>
    <col min="24" max="24" width="12.33203125" style="1" customWidth="1"/>
    <col min="25" max="25" width="15.21875" style="1" customWidth="1"/>
    <col min="26" max="26" width="11.88671875" style="1" customWidth="1"/>
    <col min="27" max="27" width="9.109375" style="3"/>
    <col min="28" max="32" width="0" style="3" hidden="1" customWidth="1"/>
    <col min="33" max="16384" width="9.109375" style="3"/>
  </cols>
  <sheetData>
    <row r="1" spans="1:31" ht="30" customHeight="1">
      <c r="A1" s="35"/>
      <c r="F1" s="37" t="s">
        <v>105</v>
      </c>
      <c r="G1" s="37"/>
      <c r="H1" s="37"/>
      <c r="I1" s="37"/>
      <c r="J1" s="37"/>
    </row>
    <row r="2" spans="1:31">
      <c r="A2" s="35"/>
    </row>
    <row r="3" spans="1:31">
      <c r="A3" s="35"/>
    </row>
    <row r="4" spans="1:31" ht="33" customHeight="1">
      <c r="A4" s="36" t="s">
        <v>102</v>
      </c>
      <c r="B4" s="36"/>
      <c r="C4" s="36"/>
      <c r="D4" s="36"/>
      <c r="E4" s="36"/>
      <c r="F4" s="36"/>
      <c r="G4" s="36"/>
      <c r="H4" s="36"/>
      <c r="I4" s="36"/>
      <c r="J4" s="36"/>
    </row>
    <row r="5" spans="1:31">
      <c r="A5" s="35"/>
    </row>
    <row r="6" spans="1:31" ht="18">
      <c r="A6" s="2" t="s">
        <v>0</v>
      </c>
      <c r="L6" s="4" t="s">
        <v>1</v>
      </c>
      <c r="R6" s="4" t="s">
        <v>2</v>
      </c>
    </row>
    <row r="7" spans="1:31" ht="18">
      <c r="A7" s="33" t="s">
        <v>104</v>
      </c>
      <c r="B7" s="30" t="s">
        <v>4</v>
      </c>
      <c r="C7" s="31"/>
      <c r="D7" s="31"/>
      <c r="E7" s="30" t="s">
        <v>5</v>
      </c>
      <c r="F7" s="31"/>
      <c r="G7" s="31"/>
      <c r="H7" s="34" t="s">
        <v>6</v>
      </c>
      <c r="I7" s="34"/>
      <c r="J7" s="34"/>
      <c r="L7" s="30" t="s">
        <v>4</v>
      </c>
      <c r="M7" s="31"/>
      <c r="N7" s="31"/>
      <c r="O7" s="34" t="s">
        <v>6</v>
      </c>
      <c r="P7" s="34"/>
      <c r="Q7" s="34"/>
      <c r="R7" s="30" t="s">
        <v>4</v>
      </c>
      <c r="S7" s="31"/>
      <c r="T7" s="31"/>
      <c r="U7" s="5" t="s">
        <v>5</v>
      </c>
      <c r="V7" s="6"/>
      <c r="W7" s="6"/>
      <c r="X7" s="32" t="s">
        <v>6</v>
      </c>
      <c r="Y7" s="32"/>
      <c r="Z7" s="32"/>
    </row>
    <row r="8" spans="1:31" s="38" customFormat="1" ht="56.25" customHeight="1">
      <c r="A8" s="33"/>
      <c r="B8" s="7" t="s">
        <v>7</v>
      </c>
      <c r="C8" s="7" t="s">
        <v>8</v>
      </c>
      <c r="D8" s="7" t="s">
        <v>9</v>
      </c>
      <c r="E8" s="7" t="s">
        <v>7</v>
      </c>
      <c r="F8" s="7" t="s">
        <v>8</v>
      </c>
      <c r="G8" s="7" t="s">
        <v>9</v>
      </c>
      <c r="H8" s="7" t="s">
        <v>7</v>
      </c>
      <c r="I8" s="7" t="s">
        <v>8</v>
      </c>
      <c r="J8" s="8" t="s">
        <v>9</v>
      </c>
      <c r="L8" s="7" t="s">
        <v>7</v>
      </c>
      <c r="M8" s="7" t="s">
        <v>8</v>
      </c>
      <c r="N8" s="7" t="s">
        <v>9</v>
      </c>
      <c r="O8" s="8" t="s">
        <v>7</v>
      </c>
      <c r="P8" s="8" t="s">
        <v>8</v>
      </c>
      <c r="Q8" s="8" t="s">
        <v>9</v>
      </c>
      <c r="R8" s="7" t="s">
        <v>7</v>
      </c>
      <c r="S8" s="7" t="s">
        <v>8</v>
      </c>
      <c r="T8" s="39" t="s">
        <v>9</v>
      </c>
      <c r="U8" s="7" t="s">
        <v>7</v>
      </c>
      <c r="V8" s="7" t="s">
        <v>8</v>
      </c>
      <c r="W8" s="7" t="s">
        <v>9</v>
      </c>
      <c r="X8" s="7" t="s">
        <v>7</v>
      </c>
      <c r="Y8" s="7" t="s">
        <v>8</v>
      </c>
      <c r="Z8" s="8" t="s">
        <v>9</v>
      </c>
    </row>
    <row r="9" spans="1:31">
      <c r="A9" s="33"/>
      <c r="B9" s="10"/>
      <c r="C9" s="10"/>
      <c r="D9" s="10" t="s">
        <v>10</v>
      </c>
      <c r="E9" s="10"/>
      <c r="F9" s="10"/>
      <c r="G9" s="10" t="s">
        <v>10</v>
      </c>
      <c r="H9" s="10"/>
      <c r="I9" s="10"/>
      <c r="J9" s="10" t="s">
        <v>10</v>
      </c>
      <c r="L9" s="10"/>
      <c r="M9" s="10"/>
      <c r="N9" s="10" t="s">
        <v>10</v>
      </c>
      <c r="O9" s="10"/>
      <c r="P9" s="10"/>
      <c r="Q9" s="10" t="s">
        <v>10</v>
      </c>
      <c r="R9" s="10"/>
      <c r="S9" s="10"/>
      <c r="T9" s="10" t="s">
        <v>10</v>
      </c>
      <c r="U9" s="10"/>
      <c r="V9" s="10"/>
      <c r="W9" s="10" t="s">
        <v>10</v>
      </c>
      <c r="X9" s="10"/>
      <c r="Y9" s="10"/>
      <c r="Z9" s="10" t="s">
        <v>10</v>
      </c>
    </row>
    <row r="10" spans="1:31" ht="15.6">
      <c r="A10" s="11" t="s">
        <v>11</v>
      </c>
      <c r="B10" s="12"/>
      <c r="C10" s="12"/>
      <c r="D10" s="12"/>
      <c r="E10" s="12"/>
      <c r="F10" s="12"/>
      <c r="G10" s="12"/>
      <c r="H10" s="12"/>
      <c r="I10" s="12"/>
      <c r="J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31" ht="15.6">
      <c r="A11" s="13" t="s">
        <v>12</v>
      </c>
      <c r="B11" s="14">
        <v>11247</v>
      </c>
      <c r="C11" s="14">
        <v>18449</v>
      </c>
      <c r="D11" s="14">
        <v>29696</v>
      </c>
      <c r="E11" s="14">
        <v>114622.74609375</v>
      </c>
      <c r="F11" s="14">
        <v>188021.25390625</v>
      </c>
      <c r="G11" s="14">
        <v>302644</v>
      </c>
      <c r="H11" s="14">
        <v>673673170.84000003</v>
      </c>
      <c r="I11" s="14">
        <v>1073944538.8299999</v>
      </c>
      <c r="J11" s="14">
        <v>1747617709.6700001</v>
      </c>
      <c r="L11" s="14">
        <v>846</v>
      </c>
      <c r="M11" s="14">
        <v>1389</v>
      </c>
      <c r="N11" s="14">
        <v>2235</v>
      </c>
      <c r="O11" s="14">
        <v>160395374.80268458</v>
      </c>
      <c r="P11" s="14">
        <v>263344179.19731545</v>
      </c>
      <c r="Q11" s="14">
        <v>423739554</v>
      </c>
      <c r="R11" s="14">
        <v>391</v>
      </c>
      <c r="S11" s="14">
        <v>549</v>
      </c>
      <c r="T11" s="14">
        <v>940</v>
      </c>
      <c r="U11" s="14">
        <v>5465.6808510638302</v>
      </c>
      <c r="V11" s="14">
        <v>7674.3191489361707</v>
      </c>
      <c r="W11" s="14">
        <v>13140</v>
      </c>
      <c r="X11" s="14">
        <v>25429963.092650317</v>
      </c>
      <c r="Y11" s="14">
        <v>33574255.867349692</v>
      </c>
      <c r="Z11" s="14">
        <v>59004218.960000008</v>
      </c>
      <c r="AC11" s="15">
        <f>D11+T11-'[1]связь с ИТОГ ДЕНЬГИ 2024'!C6</f>
        <v>0</v>
      </c>
      <c r="AD11" s="15">
        <f>W11+G11-'[1]связь с ИТОГ ДЕНЬГИ 2024'!D6</f>
        <v>0</v>
      </c>
      <c r="AE11" s="15">
        <f>J11+Z11-'[1]связь с ИТОГ ДЕНЬГИ 2024'!E6</f>
        <v>0</v>
      </c>
    </row>
    <row r="12" spans="1:31" ht="15.6">
      <c r="A12" s="13" t="s">
        <v>103</v>
      </c>
      <c r="B12" s="14">
        <v>8107</v>
      </c>
      <c r="C12" s="14">
        <v>14348</v>
      </c>
      <c r="D12" s="14">
        <v>22455</v>
      </c>
      <c r="E12" s="14">
        <v>69219.808016032068</v>
      </c>
      <c r="F12" s="14">
        <v>122507.19198396795</v>
      </c>
      <c r="G12" s="14">
        <v>191727</v>
      </c>
      <c r="H12" s="14">
        <v>281847434.43000001</v>
      </c>
      <c r="I12" s="14">
        <v>473153171.60000002</v>
      </c>
      <c r="J12" s="14">
        <v>755000606.02999997</v>
      </c>
      <c r="L12" s="14">
        <v>43</v>
      </c>
      <c r="M12" s="14">
        <v>77</v>
      </c>
      <c r="N12" s="14">
        <v>120</v>
      </c>
      <c r="O12" s="14">
        <v>10280598.383333333</v>
      </c>
      <c r="P12" s="14">
        <v>18409443.616666667</v>
      </c>
      <c r="Q12" s="14">
        <v>28690042</v>
      </c>
      <c r="R12" s="14">
        <v>236</v>
      </c>
      <c r="S12" s="14">
        <v>484</v>
      </c>
      <c r="T12" s="14">
        <v>720</v>
      </c>
      <c r="U12" s="14">
        <v>3373.4888888888891</v>
      </c>
      <c r="V12" s="14">
        <v>6918.5111111111109</v>
      </c>
      <c r="W12" s="14">
        <v>10292</v>
      </c>
      <c r="X12" s="14">
        <v>13191977.899340123</v>
      </c>
      <c r="Y12" s="14">
        <v>27310792.702059869</v>
      </c>
      <c r="Z12" s="14">
        <v>40502770.601399988</v>
      </c>
      <c r="AC12" s="15">
        <f>D12+T12-'[1]связь с ИТОГ ДЕНЬГИ 2024'!C7</f>
        <v>0</v>
      </c>
      <c r="AD12" s="15">
        <f>W12+G12-'[1]связь с ИТОГ ДЕНЬГИ 2024'!D7</f>
        <v>0</v>
      </c>
      <c r="AE12" s="15">
        <f>J12+Z12-'[1]связь с ИТОГ ДЕНЬГИ 2024'!E7</f>
        <v>1.3998746871948242E-3</v>
      </c>
    </row>
    <row r="13" spans="1:31" ht="15.6">
      <c r="A13" s="13" t="s">
        <v>14</v>
      </c>
      <c r="B13" s="14">
        <v>2215</v>
      </c>
      <c r="C13" s="14">
        <v>4250</v>
      </c>
      <c r="D13" s="14">
        <v>6465</v>
      </c>
      <c r="E13" s="14">
        <v>19935</v>
      </c>
      <c r="F13" s="14">
        <v>38250</v>
      </c>
      <c r="G13" s="14">
        <v>58185</v>
      </c>
      <c r="H13" s="14">
        <v>213092385.91999999</v>
      </c>
      <c r="I13" s="14">
        <v>438554133.19</v>
      </c>
      <c r="J13" s="14">
        <v>651646519.11000001</v>
      </c>
      <c r="L13" s="14">
        <v>87</v>
      </c>
      <c r="M13" s="14">
        <v>168</v>
      </c>
      <c r="N13" s="14">
        <v>255</v>
      </c>
      <c r="O13" s="14">
        <v>20361219</v>
      </c>
      <c r="P13" s="14">
        <v>39318216</v>
      </c>
      <c r="Q13" s="14">
        <v>59679435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0</v>
      </c>
      <c r="Y13" s="14">
        <v>0</v>
      </c>
      <c r="Z13" s="14">
        <v>0</v>
      </c>
      <c r="AC13" s="15">
        <f>D13+T13-'[1]связь с ИТОГ ДЕНЬГИ 2024'!C8</f>
        <v>0</v>
      </c>
      <c r="AD13" s="15">
        <f>W13+G13-'[1]связь с ИТОГ ДЕНЬГИ 2024'!D8</f>
        <v>0</v>
      </c>
      <c r="AE13" s="15">
        <f>J13+Z13-'[1]связь с ИТОГ ДЕНЬГИ 2024'!E8</f>
        <v>0</v>
      </c>
    </row>
    <row r="14" spans="1:31" ht="15.6" hidden="1">
      <c r="A14" s="13" t="s">
        <v>15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0</v>
      </c>
      <c r="AC14" s="15">
        <f>D14+T14-'[1]связь с ИТОГ ДЕНЬГИ 2024'!C9</f>
        <v>0</v>
      </c>
      <c r="AD14" s="15">
        <f>W14+G14-'[1]связь с ИТОГ ДЕНЬГИ 2024'!D9</f>
        <v>0</v>
      </c>
      <c r="AE14" s="15">
        <f>J14+Z14-'[1]связь с ИТОГ ДЕНЬГИ 2024'!E9</f>
        <v>0</v>
      </c>
    </row>
    <row r="15" spans="1:31" ht="15.6">
      <c r="A15" s="13" t="s">
        <v>16</v>
      </c>
      <c r="B15" s="14">
        <v>147</v>
      </c>
      <c r="C15" s="14">
        <v>263</v>
      </c>
      <c r="D15" s="14">
        <v>410</v>
      </c>
      <c r="E15" s="14">
        <v>1984.5</v>
      </c>
      <c r="F15" s="14">
        <v>3550.5</v>
      </c>
      <c r="G15" s="14">
        <v>5535</v>
      </c>
      <c r="H15" s="14">
        <v>6583259.9500000002</v>
      </c>
      <c r="I15" s="14">
        <v>11645066.210000001</v>
      </c>
      <c r="J15" s="14">
        <v>18228326.16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0</v>
      </c>
      <c r="AC15" s="15">
        <f>D15+T15-'[1]связь с ИТОГ ДЕНЬГИ 2024'!C10</f>
        <v>0</v>
      </c>
      <c r="AD15" s="15">
        <f>W15+G15-'[1]связь с ИТОГ ДЕНЬГИ 2024'!D10</f>
        <v>0</v>
      </c>
      <c r="AE15" s="15">
        <f>J15+Z15-'[1]связь с ИТОГ ДЕНЬГИ 2024'!E10</f>
        <v>0</v>
      </c>
    </row>
    <row r="16" spans="1:31" ht="15.6" hidden="1">
      <c r="A16" s="13" t="s">
        <v>17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0</v>
      </c>
      <c r="AC16" s="15">
        <f>D16+T16-'[1]связь с ИТОГ ДЕНЬГИ 2024'!C11</f>
        <v>0</v>
      </c>
      <c r="AD16" s="15">
        <f>W16+G16-'[1]связь с ИТОГ ДЕНЬГИ 2024'!D11</f>
        <v>0</v>
      </c>
      <c r="AE16" s="15">
        <f>J16+Z16-'[1]связь с ИТОГ ДЕНЬГИ 2024'!E11</f>
        <v>0</v>
      </c>
    </row>
    <row r="17" spans="1:31" ht="15.6" hidden="1">
      <c r="A17" s="13" t="s">
        <v>18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14">
        <v>0</v>
      </c>
      <c r="Z17" s="14">
        <v>0</v>
      </c>
      <c r="AC17" s="15">
        <f>D17+T17-'[1]связь с ИТОГ ДЕНЬГИ 2024'!C12</f>
        <v>0</v>
      </c>
      <c r="AD17" s="15">
        <f>W17+G17-'[1]связь с ИТОГ ДЕНЬГИ 2024'!D12</f>
        <v>0</v>
      </c>
      <c r="AE17" s="15">
        <f>J17+Z17-'[1]связь с ИТОГ ДЕНЬГИ 2024'!E12</f>
        <v>0</v>
      </c>
    </row>
    <row r="18" spans="1:31" ht="15.6" hidden="1">
      <c r="A18" s="13" t="s">
        <v>19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C18" s="15">
        <f>D18+T18-'[1]связь с ИТОГ ДЕНЬГИ 2024'!C13</f>
        <v>0</v>
      </c>
      <c r="AD18" s="15">
        <f>W18+G18-'[1]связь с ИТОГ ДЕНЬГИ 2024'!D13</f>
        <v>0</v>
      </c>
      <c r="AE18" s="15">
        <f>J18+Z18-'[1]связь с ИТОГ ДЕНЬГИ 2024'!E13</f>
        <v>0</v>
      </c>
    </row>
    <row r="19" spans="1:31" ht="31.2" hidden="1">
      <c r="A19" s="13" t="s">
        <v>20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0</v>
      </c>
      <c r="AC19" s="15">
        <f>D19+T19-'[1]связь с ИТОГ ДЕНЬГИ 2024'!C14</f>
        <v>0</v>
      </c>
      <c r="AD19" s="15">
        <f>W19+G19-'[1]связь с ИТОГ ДЕНЬГИ 2024'!D14</f>
        <v>0</v>
      </c>
      <c r="AE19" s="15">
        <f>J19+Z19-'[1]связь с ИТОГ ДЕНЬГИ 2024'!E14</f>
        <v>0</v>
      </c>
    </row>
    <row r="20" spans="1:31" ht="15.6" hidden="1">
      <c r="A20" s="13"/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C20" s="15">
        <f>D20+T20-'[1]связь с ИТОГ ДЕНЬГИ 2024'!C15</f>
        <v>0</v>
      </c>
      <c r="AD20" s="15">
        <f>W20+G20-'[1]связь с ИТОГ ДЕНЬГИ 2024'!D15</f>
        <v>0</v>
      </c>
      <c r="AE20" s="15">
        <f>J20+Z20-'[1]связь с ИТОГ ДЕНЬГИ 2024'!E15</f>
        <v>0</v>
      </c>
    </row>
    <row r="21" spans="1:31" ht="15.6" hidden="1">
      <c r="A21" s="13"/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C21" s="15">
        <f>D21+T21-'[1]связь с ИТОГ ДЕНЬГИ 2024'!C16</f>
        <v>0</v>
      </c>
      <c r="AD21" s="15">
        <f>W21+G21-'[1]связь с ИТОГ ДЕНЬГИ 2024'!D16</f>
        <v>0</v>
      </c>
      <c r="AE21" s="15">
        <f>J21+Z21-'[1]связь с ИТОГ ДЕНЬГИ 2024'!E16</f>
        <v>0</v>
      </c>
    </row>
    <row r="22" spans="1:31">
      <c r="A22" s="16" t="s">
        <v>21</v>
      </c>
      <c r="B22" s="14">
        <v>21716</v>
      </c>
      <c r="C22" s="14">
        <v>37310</v>
      </c>
      <c r="D22" s="14">
        <v>59026</v>
      </c>
      <c r="E22" s="14">
        <v>205762.05410978207</v>
      </c>
      <c r="F22" s="14">
        <v>352328.94589021796</v>
      </c>
      <c r="G22" s="14">
        <v>558091</v>
      </c>
      <c r="H22" s="14">
        <v>1175196251.1400001</v>
      </c>
      <c r="I22" s="14">
        <v>1997296909.8299999</v>
      </c>
      <c r="J22" s="14">
        <v>3172493160.9699998</v>
      </c>
      <c r="K22" s="14">
        <v>0</v>
      </c>
      <c r="L22" s="14">
        <v>976</v>
      </c>
      <c r="M22" s="14">
        <v>1634</v>
      </c>
      <c r="N22" s="14">
        <v>2610</v>
      </c>
      <c r="O22" s="14">
        <v>191037192.1860179</v>
      </c>
      <c r="P22" s="14">
        <v>321071838.81398213</v>
      </c>
      <c r="Q22" s="14">
        <v>512109031</v>
      </c>
      <c r="R22" s="14">
        <v>627</v>
      </c>
      <c r="S22" s="14">
        <v>1033</v>
      </c>
      <c r="T22" s="14">
        <v>1660</v>
      </c>
      <c r="U22" s="14">
        <v>8839.1697399527184</v>
      </c>
      <c r="V22" s="14">
        <v>14592.830260047282</v>
      </c>
      <c r="W22" s="14">
        <v>23432</v>
      </c>
      <c r="X22" s="14">
        <v>38621940.99199044</v>
      </c>
      <c r="Y22" s="14">
        <v>60885048.569409564</v>
      </c>
      <c r="Z22" s="14">
        <v>99506989.561399996</v>
      </c>
      <c r="AC22" s="15">
        <f>D22+T22-'[1]связь с ИТОГ ДЕНЬГИ 2024'!C17</f>
        <v>0</v>
      </c>
      <c r="AD22" s="15">
        <f>W22+G22-'[1]связь с ИТОГ ДЕНЬГИ 2024'!D17</f>
        <v>0</v>
      </c>
      <c r="AE22" s="15">
        <f>J22+Z22-'[1]связь с ИТОГ ДЕНЬГИ 2024'!E17</f>
        <v>1.4009475708007813E-3</v>
      </c>
    </row>
    <row r="23" spans="1:31" ht="15.6">
      <c r="A23" s="11" t="s">
        <v>22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C23" s="15">
        <f>D23+T23-'[1]связь с ИТОГ ДЕНЬГИ 2024'!C18</f>
        <v>0</v>
      </c>
      <c r="AD23" s="15">
        <f>W23+G23-'[1]связь с ИТОГ ДЕНЬГИ 2024'!D18</f>
        <v>0</v>
      </c>
      <c r="AE23" s="15">
        <f>J23+Z23-'[1]связь с ИТОГ ДЕНЬГИ 2024'!E18</f>
        <v>0</v>
      </c>
    </row>
    <row r="24" spans="1:31" ht="15.6">
      <c r="A24" s="13" t="s">
        <v>23</v>
      </c>
      <c r="B24" s="14">
        <v>8640</v>
      </c>
      <c r="C24" s="14">
        <v>10685</v>
      </c>
      <c r="D24" s="14">
        <v>19325</v>
      </c>
      <c r="E24" s="14">
        <v>84307.622250970249</v>
      </c>
      <c r="F24" s="14">
        <v>104262.37774902975</v>
      </c>
      <c r="G24" s="14">
        <v>188570</v>
      </c>
      <c r="H24" s="14">
        <v>276041330.88999999</v>
      </c>
      <c r="I24" s="14">
        <v>355402134.39999998</v>
      </c>
      <c r="J24" s="14">
        <v>631443465.28999996</v>
      </c>
      <c r="L24" s="14">
        <v>13</v>
      </c>
      <c r="M24" s="14">
        <v>17</v>
      </c>
      <c r="N24" s="14">
        <v>30</v>
      </c>
      <c r="O24" s="14">
        <v>2544620</v>
      </c>
      <c r="P24" s="14">
        <v>3327580</v>
      </c>
      <c r="Q24" s="14">
        <v>5872200</v>
      </c>
      <c r="R24" s="14">
        <v>100</v>
      </c>
      <c r="S24" s="14">
        <v>145</v>
      </c>
      <c r="T24" s="14">
        <v>245</v>
      </c>
      <c r="U24" s="14">
        <v>1426.1224489795918</v>
      </c>
      <c r="V24" s="14">
        <v>2067.8775510204082</v>
      </c>
      <c r="W24" s="14">
        <v>3494</v>
      </c>
      <c r="X24" s="14">
        <v>7970128.3115374204</v>
      </c>
      <c r="Y24" s="14">
        <v>10976033.503462575</v>
      </c>
      <c r="Z24" s="14">
        <v>18946161.814999998</v>
      </c>
      <c r="AC24" s="15">
        <f>D24+T24-'[1]связь с ИТОГ ДЕНЬГИ 2024'!C19</f>
        <v>0</v>
      </c>
      <c r="AD24" s="15">
        <f>W24+G24-'[1]связь с ИТОГ ДЕНЬГИ 2024'!D19</f>
        <v>0</v>
      </c>
      <c r="AE24" s="15">
        <f>J24+Z24-'[1]связь с ИТОГ ДЕНЬГИ 2024'!E19</f>
        <v>-4.9997568130493164E-3</v>
      </c>
    </row>
    <row r="25" spans="1:31" ht="15.6" customHeight="1">
      <c r="A25" s="13" t="s">
        <v>24</v>
      </c>
      <c r="B25" s="14">
        <v>4893</v>
      </c>
      <c r="C25" s="14">
        <v>6717</v>
      </c>
      <c r="D25" s="14">
        <v>11610</v>
      </c>
      <c r="E25" s="14">
        <v>42487.339276485785</v>
      </c>
      <c r="F25" s="14">
        <v>58325.660723514207</v>
      </c>
      <c r="G25" s="14">
        <v>100813</v>
      </c>
      <c r="H25" s="14">
        <v>175163746.40000001</v>
      </c>
      <c r="I25" s="14">
        <v>246257202.55000001</v>
      </c>
      <c r="J25" s="14">
        <v>421420948.95000005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v>0</v>
      </c>
      <c r="Z25" s="14">
        <v>0</v>
      </c>
      <c r="AC25" s="15">
        <f>D25+T25-'[1]связь с ИТОГ ДЕНЬГИ 2024'!C20</f>
        <v>0</v>
      </c>
      <c r="AD25" s="15">
        <f>W25+G25-'[1]связь с ИТОГ ДЕНЬГИ 2024'!D20</f>
        <v>0</v>
      </c>
      <c r="AE25" s="15">
        <f>J25+Z25-'[1]связь с ИТОГ ДЕНЬГИ 2024'!E20</f>
        <v>0</v>
      </c>
    </row>
    <row r="26" spans="1:31" ht="15.6" hidden="1">
      <c r="A26" s="17" t="s">
        <v>25</v>
      </c>
      <c r="B26" s="14"/>
      <c r="C26" s="14"/>
      <c r="D26" s="14"/>
      <c r="E26" s="14"/>
      <c r="F26" s="14"/>
      <c r="G26" s="14"/>
      <c r="H26" s="14"/>
      <c r="I26" s="14"/>
      <c r="J26" s="14"/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0</v>
      </c>
      <c r="AC26" s="15">
        <f>D26+T26-'[1]связь с ИТОГ ДЕНЬГИ 2024'!C21</f>
        <v>0</v>
      </c>
      <c r="AD26" s="15">
        <f>W26+G26-'[1]связь с ИТОГ ДЕНЬГИ 2024'!D21</f>
        <v>0</v>
      </c>
      <c r="AE26" s="15">
        <f>J26+Z26-'[1]связь с ИТОГ ДЕНЬГИ 2024'!E21</f>
        <v>0</v>
      </c>
    </row>
    <row r="27" spans="1:31" ht="15.6" hidden="1">
      <c r="A27" s="13" t="s">
        <v>26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C27" s="15">
        <f>D27+T27-'[1]связь с ИТОГ ДЕНЬГИ 2024'!C22</f>
        <v>0</v>
      </c>
      <c r="AD27" s="15">
        <f>W27+G27-'[1]связь с ИТОГ ДЕНЬГИ 2024'!D22</f>
        <v>0</v>
      </c>
      <c r="AE27" s="15">
        <f>J27+Z27-'[1]связь с ИТОГ ДЕНЬГИ 2024'!E22</f>
        <v>0</v>
      </c>
    </row>
    <row r="28" spans="1:31" ht="15.6" hidden="1">
      <c r="A28" s="13" t="s">
        <v>27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C28" s="15">
        <f>D28+T28-'[1]связь с ИТОГ ДЕНЬГИ 2024'!C23</f>
        <v>0</v>
      </c>
      <c r="AD28" s="15">
        <f>W28+G28-'[1]связь с ИТОГ ДЕНЬГИ 2024'!D23</f>
        <v>0</v>
      </c>
      <c r="AE28" s="15">
        <f>J28+Z28-'[1]связь с ИТОГ ДЕНЬГИ 2024'!E23</f>
        <v>0</v>
      </c>
    </row>
    <row r="29" spans="1:31" ht="15.6" hidden="1">
      <c r="A29" s="13" t="s">
        <v>28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C29" s="15">
        <f>D29+T29-'[1]связь с ИТОГ ДЕНЬГИ 2024'!C24</f>
        <v>0</v>
      </c>
      <c r="AD29" s="15">
        <f>W29+G29-'[1]связь с ИТОГ ДЕНЬГИ 2024'!D24</f>
        <v>0</v>
      </c>
      <c r="AE29" s="15">
        <f>J29+Z29-'[1]связь с ИТОГ ДЕНЬГИ 2024'!E24</f>
        <v>0</v>
      </c>
    </row>
    <row r="30" spans="1:31" ht="15.6" hidden="1">
      <c r="A30" s="13" t="s">
        <v>29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C30" s="15">
        <f>D30+T30-'[1]связь с ИТОГ ДЕНЬГИ 2024'!C25</f>
        <v>0</v>
      </c>
      <c r="AD30" s="15">
        <f>W30+G30-'[1]связь с ИТОГ ДЕНЬГИ 2024'!D25</f>
        <v>0</v>
      </c>
      <c r="AE30" s="15">
        <f>J30+Z30-'[1]связь с ИТОГ ДЕНЬГИ 2024'!E25</f>
        <v>0</v>
      </c>
    </row>
    <row r="31" spans="1:31" ht="15.6" hidden="1">
      <c r="A31" s="13" t="s">
        <v>30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C31" s="15">
        <f>D31+T31-'[1]связь с ИТОГ ДЕНЬГИ 2024'!C26</f>
        <v>0</v>
      </c>
      <c r="AD31" s="15">
        <f>W31+G31-'[1]связь с ИТОГ ДЕНЬГИ 2024'!D26</f>
        <v>0</v>
      </c>
      <c r="AE31" s="15">
        <f>J31+Z31-'[1]связь с ИТОГ ДЕНЬГИ 2024'!E26</f>
        <v>0</v>
      </c>
    </row>
    <row r="32" spans="1:31" ht="15.6" hidden="1">
      <c r="A32" s="13" t="s">
        <v>31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C32" s="15">
        <f>D32+T32-'[1]связь с ИТОГ ДЕНЬГИ 2024'!C27</f>
        <v>0</v>
      </c>
      <c r="AD32" s="15">
        <f>W32+G32-'[1]связь с ИТОГ ДЕНЬГИ 2024'!D27</f>
        <v>0</v>
      </c>
      <c r="AE32" s="15">
        <f>J32+Z32-'[1]связь с ИТОГ ДЕНЬГИ 2024'!E27</f>
        <v>0</v>
      </c>
    </row>
    <row r="33" spans="1:31" ht="31.2" hidden="1">
      <c r="A33" s="13" t="s">
        <v>32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0</v>
      </c>
      <c r="AC33" s="15">
        <f>D33+T33-'[1]связь с ИТОГ ДЕНЬГИ 2024'!C28</f>
        <v>0</v>
      </c>
      <c r="AD33" s="15">
        <f>W33+G33-'[1]связь с ИТОГ ДЕНЬГИ 2024'!D28</f>
        <v>0</v>
      </c>
      <c r="AE33" s="15">
        <f>J33+Z33-'[1]связь с ИТОГ ДЕНЬГИ 2024'!E28</f>
        <v>0</v>
      </c>
    </row>
    <row r="34" spans="1:31" ht="15.6" hidden="1">
      <c r="A34" s="13" t="s">
        <v>33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  <c r="AC34" s="15">
        <f>D34+T34-'[1]связь с ИТОГ ДЕНЬГИ 2024'!C29</f>
        <v>0</v>
      </c>
      <c r="AD34" s="15">
        <f>W34+G34-'[1]связь с ИТОГ ДЕНЬГИ 2024'!D29</f>
        <v>0</v>
      </c>
      <c r="AE34" s="15">
        <f>J34+Z34-'[1]связь с ИТОГ ДЕНЬГИ 2024'!E29</f>
        <v>0</v>
      </c>
    </row>
    <row r="35" spans="1:31" ht="15.6" hidden="1">
      <c r="A35" s="13" t="s">
        <v>34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v>0</v>
      </c>
      <c r="Z35" s="14">
        <v>0</v>
      </c>
      <c r="AC35" s="15">
        <f>D35+T35-'[1]связь с ИТОГ ДЕНЬГИ 2024'!C30</f>
        <v>0</v>
      </c>
      <c r="AD35" s="15">
        <f>W35+G35-'[1]связь с ИТОГ ДЕНЬГИ 2024'!D30</f>
        <v>0</v>
      </c>
      <c r="AE35" s="15">
        <f>J35+Z35-'[1]связь с ИТОГ ДЕНЬГИ 2024'!E30</f>
        <v>0</v>
      </c>
    </row>
    <row r="36" spans="1:31" ht="15.6">
      <c r="A36" s="13" t="s">
        <v>35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569</v>
      </c>
      <c r="S36" s="14">
        <v>1106</v>
      </c>
      <c r="T36" s="14">
        <v>1675</v>
      </c>
      <c r="U36" s="14">
        <v>6732.883582089552</v>
      </c>
      <c r="V36" s="14">
        <v>13087.116417910447</v>
      </c>
      <c r="W36" s="14">
        <v>19820</v>
      </c>
      <c r="X36" s="14">
        <v>17458155.479080833</v>
      </c>
      <c r="Y36" s="14">
        <v>32563532.016919158</v>
      </c>
      <c r="Z36" s="14">
        <v>50021687.495999992</v>
      </c>
      <c r="AC36" s="15">
        <f>D36+T36-'[1]связь с ИТОГ ДЕНЬГИ 2024'!C31</f>
        <v>0</v>
      </c>
      <c r="AD36" s="15">
        <f>W36+G36-'[1]связь с ИТОГ ДЕНЬГИ 2024'!D31</f>
        <v>0</v>
      </c>
      <c r="AE36" s="15">
        <f>J36+Z36-'[1]связь с ИТОГ ДЕНЬГИ 2024'!E31</f>
        <v>-4.0000081062316895E-3</v>
      </c>
    </row>
    <row r="37" spans="1:31" ht="15.6">
      <c r="A37" s="13" t="s">
        <v>36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105</v>
      </c>
      <c r="S37" s="14">
        <v>175</v>
      </c>
      <c r="T37" s="14">
        <v>280</v>
      </c>
      <c r="U37" s="14">
        <v>1050</v>
      </c>
      <c r="V37" s="14">
        <v>1750</v>
      </c>
      <c r="W37" s="14">
        <v>2800</v>
      </c>
      <c r="X37" s="14">
        <v>2065184.0752412064</v>
      </c>
      <c r="Y37" s="14">
        <v>3486308.7207587934</v>
      </c>
      <c r="Z37" s="14">
        <v>5551492.7960000001</v>
      </c>
      <c r="AC37" s="15">
        <f>D37+T37-'[1]связь с ИТОГ ДЕНЬГИ 2024'!C32</f>
        <v>0</v>
      </c>
      <c r="AD37" s="15">
        <f>W37+G37-'[1]связь с ИТОГ ДЕНЬГИ 2024'!D32</f>
        <v>0</v>
      </c>
      <c r="AE37" s="15">
        <f>J37+Z37-'[1]связь с ИТОГ ДЕНЬГИ 2024'!E32</f>
        <v>-3.9999997243285179E-3</v>
      </c>
    </row>
    <row r="38" spans="1:31" hidden="1">
      <c r="A38" s="18"/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C38" s="15">
        <f>D38+T38-'[1]связь с ИТОГ ДЕНЬГИ 2024'!C33</f>
        <v>0</v>
      </c>
      <c r="AD38" s="15">
        <f>W38+G38-'[1]связь с ИТОГ ДЕНЬГИ 2024'!D33</f>
        <v>0</v>
      </c>
      <c r="AE38" s="15">
        <f>J38+Z38-'[1]связь с ИТОГ ДЕНЬГИ 2024'!E33</f>
        <v>0</v>
      </c>
    </row>
    <row r="39" spans="1:31" hidden="1">
      <c r="A39" s="18"/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14">
        <v>0</v>
      </c>
      <c r="Z39" s="14">
        <v>0</v>
      </c>
      <c r="AC39" s="15">
        <f>D39+T39-'[1]связь с ИТОГ ДЕНЬГИ 2024'!C34</f>
        <v>0</v>
      </c>
      <c r="AD39" s="15">
        <f>W39+G39-'[1]связь с ИТОГ ДЕНЬГИ 2024'!D34</f>
        <v>0</v>
      </c>
      <c r="AE39" s="15">
        <f>J39+Z39-'[1]связь с ИТОГ ДЕНЬГИ 2024'!E34</f>
        <v>0</v>
      </c>
    </row>
    <row r="40" spans="1:31" hidden="1">
      <c r="A40" s="18"/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4">
        <v>0</v>
      </c>
      <c r="Z40" s="14">
        <v>0</v>
      </c>
      <c r="AC40" s="15">
        <f>D40+T40-'[1]связь с ИТОГ ДЕНЬГИ 2024'!C35</f>
        <v>0</v>
      </c>
      <c r="AD40" s="15">
        <f>W40+G40-'[1]связь с ИТОГ ДЕНЬГИ 2024'!D35</f>
        <v>0</v>
      </c>
      <c r="AE40" s="15">
        <f>J40+Z40-'[1]связь с ИТОГ ДЕНЬГИ 2024'!E35</f>
        <v>0</v>
      </c>
    </row>
    <row r="41" spans="1:31">
      <c r="A41" s="16" t="s">
        <v>37</v>
      </c>
      <c r="B41" s="14">
        <v>13533</v>
      </c>
      <c r="C41" s="14">
        <v>17402</v>
      </c>
      <c r="D41" s="14">
        <v>30935</v>
      </c>
      <c r="E41" s="14">
        <v>126794.96152745603</v>
      </c>
      <c r="F41" s="14">
        <v>162588.03847254397</v>
      </c>
      <c r="G41" s="14">
        <v>289383</v>
      </c>
      <c r="H41" s="14">
        <v>451205077.28999996</v>
      </c>
      <c r="I41" s="14">
        <v>601659336.95000005</v>
      </c>
      <c r="J41" s="14">
        <v>1052864414.24</v>
      </c>
      <c r="K41" s="14">
        <v>0</v>
      </c>
      <c r="L41" s="14">
        <v>13</v>
      </c>
      <c r="M41" s="14">
        <v>17</v>
      </c>
      <c r="N41" s="14">
        <v>30</v>
      </c>
      <c r="O41" s="14">
        <v>2544620</v>
      </c>
      <c r="P41" s="14">
        <v>3327580</v>
      </c>
      <c r="Q41" s="14">
        <v>5872200</v>
      </c>
      <c r="R41" s="14">
        <v>774</v>
      </c>
      <c r="S41" s="14">
        <v>1426</v>
      </c>
      <c r="T41" s="14">
        <v>2200</v>
      </c>
      <c r="U41" s="14">
        <v>9209.0060310691442</v>
      </c>
      <c r="V41" s="14">
        <v>16904.993968930856</v>
      </c>
      <c r="W41" s="14">
        <v>26114</v>
      </c>
      <c r="X41" s="14">
        <v>27493467.865859464</v>
      </c>
      <c r="Y41" s="14">
        <v>47025874.24114053</v>
      </c>
      <c r="Z41" s="14">
        <v>74519342.106999993</v>
      </c>
      <c r="AC41" s="15">
        <f>D41+T41-'[1]связь с ИТОГ ДЕНЬГИ 2024'!C36</f>
        <v>0</v>
      </c>
      <c r="AD41" s="15">
        <f>W41+G41-'[1]связь с ИТОГ ДЕНЬГИ 2024'!D36</f>
        <v>0</v>
      </c>
      <c r="AE41" s="15">
        <f>J41+Z41-'[1]связь с ИТОГ ДЕНЬГИ 2024'!E36</f>
        <v>-1.2999534606933594E-2</v>
      </c>
    </row>
    <row r="42" spans="1:31" ht="15.6">
      <c r="A42" s="11" t="s">
        <v>38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C42" s="15">
        <f>D42+T42-'[1]связь с ИТОГ ДЕНЬГИ 2024'!C37</f>
        <v>0</v>
      </c>
      <c r="AD42" s="15">
        <f>W42+G42-'[1]связь с ИТОГ ДЕНЬГИ 2024'!D37</f>
        <v>0</v>
      </c>
      <c r="AE42" s="15">
        <f>J42+Z42-'[1]связь с ИТОГ ДЕНЬГИ 2024'!E37</f>
        <v>0</v>
      </c>
    </row>
    <row r="43" spans="1:31" ht="15.6">
      <c r="A43" s="11" t="s">
        <v>39</v>
      </c>
      <c r="B43" s="14">
        <v>196</v>
      </c>
      <c r="C43" s="14">
        <v>679</v>
      </c>
      <c r="D43" s="14">
        <v>875</v>
      </c>
      <c r="E43" s="14">
        <v>1811.712</v>
      </c>
      <c r="F43" s="14">
        <v>6276.2880000000005</v>
      </c>
      <c r="G43" s="14">
        <v>8088</v>
      </c>
      <c r="H43" s="14">
        <v>3751045.43</v>
      </c>
      <c r="I43" s="14">
        <v>13180685.390000001</v>
      </c>
      <c r="J43" s="14">
        <v>16931730.82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C43" s="15">
        <f>D43+T43-'[1]связь с ИТОГ ДЕНЬГИ 2024'!C38</f>
        <v>0</v>
      </c>
      <c r="AD43" s="15">
        <f>W43+G43-'[1]связь с ИТОГ ДЕНЬГИ 2024'!D38</f>
        <v>0</v>
      </c>
      <c r="AE43" s="15">
        <f>J43+Z43-'[1]связь с ИТОГ ДЕНЬГИ 2024'!E38</f>
        <v>0</v>
      </c>
    </row>
    <row r="44" spans="1:31" ht="15.6">
      <c r="A44" s="11" t="s">
        <v>40</v>
      </c>
      <c r="B44" s="14">
        <v>32</v>
      </c>
      <c r="C44" s="14">
        <v>668</v>
      </c>
      <c r="D44" s="14">
        <v>700</v>
      </c>
      <c r="E44" s="14">
        <v>319.08571428571429</v>
      </c>
      <c r="F44" s="14">
        <v>6660.9142857142861</v>
      </c>
      <c r="G44" s="14">
        <v>6980</v>
      </c>
      <c r="H44" s="14">
        <v>675398.58</v>
      </c>
      <c r="I44" s="14">
        <v>14015058.539999999</v>
      </c>
      <c r="J44" s="14">
        <v>14690457.119999999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C44" s="15">
        <f>D44+T44-'[1]связь с ИТОГ ДЕНЬГИ 2024'!C39</f>
        <v>0</v>
      </c>
      <c r="AD44" s="15">
        <f>W44+G44-'[1]связь с ИТОГ ДЕНЬГИ 2024'!D39</f>
        <v>0</v>
      </c>
      <c r="AE44" s="15">
        <f>J44+Z44-'[1]связь с ИТОГ ДЕНЬГИ 2024'!E39</f>
        <v>0</v>
      </c>
    </row>
    <row r="45" spans="1:31" ht="15.6">
      <c r="A45" s="11" t="s">
        <v>41</v>
      </c>
      <c r="B45" s="14">
        <v>262</v>
      </c>
      <c r="C45" s="14">
        <v>178</v>
      </c>
      <c r="D45" s="14">
        <v>440</v>
      </c>
      <c r="E45" s="14">
        <v>2702.7681818181818</v>
      </c>
      <c r="F45" s="14">
        <v>1836.2318181818182</v>
      </c>
      <c r="G45" s="14">
        <v>4539</v>
      </c>
      <c r="H45" s="14">
        <v>5394649.3700000001</v>
      </c>
      <c r="I45" s="14">
        <v>3494306.64</v>
      </c>
      <c r="J45" s="14">
        <v>8888956.0099999998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  <c r="AC45" s="15">
        <f>D45+T45-'[1]связь с ИТОГ ДЕНЬГИ 2024'!C40</f>
        <v>0</v>
      </c>
      <c r="AD45" s="15">
        <f>W45+G45-'[1]связь с ИТОГ ДЕНЬГИ 2024'!D40</f>
        <v>0</v>
      </c>
      <c r="AE45" s="15">
        <f>J45+Z45-'[1]связь с ИТОГ ДЕНЬГИ 2024'!E40</f>
        <v>0</v>
      </c>
    </row>
    <row r="46" spans="1:31" ht="15.6">
      <c r="A46" s="11" t="s">
        <v>42</v>
      </c>
      <c r="B46" s="14">
        <v>307</v>
      </c>
      <c r="C46" s="14">
        <v>203</v>
      </c>
      <c r="D46" s="14">
        <v>510</v>
      </c>
      <c r="E46" s="14">
        <v>3123.5745098039215</v>
      </c>
      <c r="F46" s="14">
        <v>2065.4254901960785</v>
      </c>
      <c r="G46" s="14">
        <v>5189</v>
      </c>
      <c r="H46" s="14">
        <v>6545380.7300000004</v>
      </c>
      <c r="I46" s="14">
        <v>3882258.69</v>
      </c>
      <c r="J46" s="14">
        <v>10427639.42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C46" s="15">
        <f>D46+T46-'[1]связь с ИТОГ ДЕНЬГИ 2024'!C41</f>
        <v>0</v>
      </c>
      <c r="AD46" s="15">
        <f>W46+G46-'[1]связь с ИТОГ ДЕНЬГИ 2024'!D41</f>
        <v>0</v>
      </c>
      <c r="AE46" s="15">
        <f>J46+Z46-'[1]связь с ИТОГ ДЕНЬГИ 2024'!E41</f>
        <v>0</v>
      </c>
    </row>
    <row r="47" spans="1:31" ht="15.6">
      <c r="A47" s="11" t="s">
        <v>43</v>
      </c>
      <c r="B47" s="14">
        <v>6</v>
      </c>
      <c r="C47" s="14">
        <v>364</v>
      </c>
      <c r="D47" s="14">
        <v>370</v>
      </c>
      <c r="E47" s="14">
        <v>61.767567567567568</v>
      </c>
      <c r="F47" s="14">
        <v>3747.2324324324322</v>
      </c>
      <c r="G47" s="14">
        <v>3809</v>
      </c>
      <c r="H47" s="14">
        <v>108563.11</v>
      </c>
      <c r="I47" s="14">
        <v>7449823.3499999996</v>
      </c>
      <c r="J47" s="14">
        <v>7558386.46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14">
        <v>0</v>
      </c>
      <c r="X47" s="14">
        <v>0</v>
      </c>
      <c r="Y47" s="14">
        <v>0</v>
      </c>
      <c r="Z47" s="14">
        <v>0</v>
      </c>
      <c r="AC47" s="15">
        <f>D47+T47-'[1]связь с ИТОГ ДЕНЬГИ 2024'!C42</f>
        <v>0</v>
      </c>
      <c r="AD47" s="15">
        <f>W47+G47-'[1]связь с ИТОГ ДЕНЬГИ 2024'!D42</f>
        <v>0</v>
      </c>
      <c r="AE47" s="15">
        <f>J47+Z47-'[1]связь с ИТОГ ДЕНЬГИ 2024'!E42</f>
        <v>0</v>
      </c>
    </row>
    <row r="48" spans="1:31" ht="15.6">
      <c r="A48" s="11" t="s">
        <v>44</v>
      </c>
      <c r="B48" s="14">
        <v>118</v>
      </c>
      <c r="C48" s="14">
        <v>892</v>
      </c>
      <c r="D48" s="14">
        <v>1010</v>
      </c>
      <c r="E48" s="14">
        <v>1175.3267326732673</v>
      </c>
      <c r="F48" s="14">
        <v>8884.6732673267325</v>
      </c>
      <c r="G48" s="14">
        <v>10060</v>
      </c>
      <c r="H48" s="14">
        <v>2420818.75</v>
      </c>
      <c r="I48" s="14">
        <v>18710060.969999999</v>
      </c>
      <c r="J48" s="14">
        <v>21130879.719999999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14">
        <v>0</v>
      </c>
      <c r="Y48" s="14">
        <v>0</v>
      </c>
      <c r="Z48" s="14">
        <v>0</v>
      </c>
      <c r="AC48" s="15">
        <f>D48+T48-'[1]связь с ИТОГ ДЕНЬГИ 2024'!C43</f>
        <v>0</v>
      </c>
      <c r="AD48" s="15">
        <f>W48+G48-'[1]связь с ИТОГ ДЕНЬГИ 2024'!D43</f>
        <v>0</v>
      </c>
      <c r="AE48" s="15">
        <f>J48+Z48-'[1]связь с ИТОГ ДЕНЬГИ 2024'!E43</f>
        <v>0</v>
      </c>
    </row>
    <row r="49" spans="1:31" ht="15.6" hidden="1">
      <c r="A49" s="11" t="s">
        <v>45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C49" s="15">
        <f>D49+T49-'[1]связь с ИТОГ ДЕНЬГИ 2024'!C44</f>
        <v>0</v>
      </c>
      <c r="AD49" s="15">
        <f>W49+G49-'[1]связь с ИТОГ ДЕНЬГИ 2024'!D44</f>
        <v>0</v>
      </c>
      <c r="AE49" s="15">
        <f>J49+Z49-'[1]связь с ИТОГ ДЕНЬГИ 2024'!E44</f>
        <v>0</v>
      </c>
    </row>
    <row r="50" spans="1:31" ht="15.6">
      <c r="A50" s="11" t="s">
        <v>46</v>
      </c>
      <c r="B50" s="14">
        <v>6</v>
      </c>
      <c r="C50" s="14">
        <v>854</v>
      </c>
      <c r="D50" s="14">
        <v>860</v>
      </c>
      <c r="E50" s="14">
        <v>53.623255813953485</v>
      </c>
      <c r="F50" s="14">
        <v>7632.3767441860464</v>
      </c>
      <c r="G50" s="14">
        <v>7686</v>
      </c>
      <c r="H50" s="14">
        <v>122415.21</v>
      </c>
      <c r="I50" s="14">
        <v>17934650.34</v>
      </c>
      <c r="J50" s="14">
        <v>18057065.550000001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C50" s="15">
        <f>D50+T50-'[1]связь с ИТОГ ДЕНЬГИ 2024'!C45</f>
        <v>0</v>
      </c>
      <c r="AD50" s="15">
        <f>W50+G50-'[1]связь с ИТОГ ДЕНЬГИ 2024'!D45</f>
        <v>0</v>
      </c>
      <c r="AE50" s="15">
        <f>J50+Z50-'[1]связь с ИТОГ ДЕНЬГИ 2024'!E45</f>
        <v>0</v>
      </c>
    </row>
    <row r="51" spans="1:31" ht="15.6" hidden="1">
      <c r="A51" s="11" t="s">
        <v>47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0</v>
      </c>
      <c r="X51" s="14">
        <v>0</v>
      </c>
      <c r="Y51" s="14">
        <v>0</v>
      </c>
      <c r="Z51" s="14">
        <v>0</v>
      </c>
      <c r="AC51" s="15">
        <f>D51+T51-'[1]связь с ИТОГ ДЕНЬГИ 2024'!C46</f>
        <v>0</v>
      </c>
      <c r="AD51" s="15">
        <f>W51+G51-'[1]связь с ИТОГ ДЕНЬГИ 2024'!D46</f>
        <v>0</v>
      </c>
      <c r="AE51" s="15">
        <f>J51+Z51-'[1]связь с ИТОГ ДЕНЬГИ 2024'!E46</f>
        <v>0</v>
      </c>
    </row>
    <row r="52" spans="1:31" ht="15.6">
      <c r="A52" s="11" t="s">
        <v>48</v>
      </c>
      <c r="B52" s="14">
        <v>3</v>
      </c>
      <c r="C52" s="14">
        <v>227</v>
      </c>
      <c r="D52" s="14">
        <v>230</v>
      </c>
      <c r="E52" s="14">
        <v>31.539130434782606</v>
      </c>
      <c r="F52" s="14">
        <v>2386.4608695652173</v>
      </c>
      <c r="G52" s="14">
        <v>2418</v>
      </c>
      <c r="H52" s="14">
        <v>66906.64</v>
      </c>
      <c r="I52" s="14">
        <v>4649356.79</v>
      </c>
      <c r="J52" s="14">
        <v>4716263.43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C52" s="15">
        <f>D52+T52-'[1]связь с ИТОГ ДЕНЬГИ 2024'!C47</f>
        <v>0</v>
      </c>
      <c r="AD52" s="15">
        <f>W52+G52-'[1]связь с ИТОГ ДЕНЬГИ 2024'!D47</f>
        <v>0</v>
      </c>
      <c r="AE52" s="15">
        <f>J52+Z52-'[1]связь с ИТОГ ДЕНЬГИ 2024'!E47</f>
        <v>0</v>
      </c>
    </row>
    <row r="53" spans="1:31" ht="15.6">
      <c r="A53" s="11" t="s">
        <v>49</v>
      </c>
      <c r="B53" s="14">
        <v>613</v>
      </c>
      <c r="C53" s="14">
        <v>427</v>
      </c>
      <c r="D53" s="14">
        <v>1040</v>
      </c>
      <c r="E53" s="14">
        <v>5278.873076923077</v>
      </c>
      <c r="F53" s="14">
        <v>3677.1269230769235</v>
      </c>
      <c r="G53" s="14">
        <v>8956</v>
      </c>
      <c r="H53" s="14">
        <v>12095379.84</v>
      </c>
      <c r="I53" s="14">
        <v>8242383.9299999997</v>
      </c>
      <c r="J53" s="14">
        <v>20337763.77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14">
        <v>0</v>
      </c>
      <c r="X53" s="14">
        <v>0</v>
      </c>
      <c r="Y53" s="14">
        <v>0</v>
      </c>
      <c r="Z53" s="14">
        <v>0</v>
      </c>
      <c r="AC53" s="15">
        <f>D53+T53-'[1]связь с ИТОГ ДЕНЬГИ 2024'!C48</f>
        <v>0</v>
      </c>
      <c r="AD53" s="15">
        <f>W53+G53-'[1]связь с ИТОГ ДЕНЬГИ 2024'!D48</f>
        <v>0</v>
      </c>
      <c r="AE53" s="15">
        <f>J53+Z53-'[1]связь с ИТОГ ДЕНЬГИ 2024'!E48</f>
        <v>0</v>
      </c>
    </row>
    <row r="54" spans="1:31" ht="15.6">
      <c r="A54" s="11" t="s">
        <v>50</v>
      </c>
      <c r="B54" s="14">
        <v>1654</v>
      </c>
      <c r="C54" s="14">
        <v>8536</v>
      </c>
      <c r="D54" s="14">
        <v>10190</v>
      </c>
      <c r="E54" s="14">
        <v>15364.020608439647</v>
      </c>
      <c r="F54" s="14">
        <v>79290.979391560351</v>
      </c>
      <c r="G54" s="14">
        <v>94655</v>
      </c>
      <c r="H54" s="14">
        <v>43994144.310000002</v>
      </c>
      <c r="I54" s="14">
        <v>239430288.05000001</v>
      </c>
      <c r="J54" s="14">
        <v>283424432.36000001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9</v>
      </c>
      <c r="S54" s="14">
        <v>40</v>
      </c>
      <c r="T54" s="14">
        <v>49</v>
      </c>
      <c r="U54" s="14">
        <v>126</v>
      </c>
      <c r="V54" s="14">
        <v>560</v>
      </c>
      <c r="W54" s="14">
        <v>686</v>
      </c>
      <c r="X54" s="14">
        <v>643035.75685454556</v>
      </c>
      <c r="Y54" s="14">
        <v>2893660.9058454549</v>
      </c>
      <c r="Z54" s="14">
        <v>3536696.6627000002</v>
      </c>
      <c r="AC54" s="15">
        <f>D54+T54-'[1]связь с ИТОГ ДЕНЬГИ 2024'!C49</f>
        <v>0</v>
      </c>
      <c r="AD54" s="15">
        <f>W54+G54-'[1]связь с ИТОГ ДЕНЬГИ 2024'!D49</f>
        <v>0</v>
      </c>
      <c r="AE54" s="15">
        <f>J54+Z54-'[1]связь с ИТОГ ДЕНЬГИ 2024'!E49</f>
        <v>2.7000308036804199E-3</v>
      </c>
    </row>
    <row r="55" spans="1:31" ht="15.6">
      <c r="A55" s="11" t="s">
        <v>51</v>
      </c>
      <c r="B55" s="14">
        <v>112</v>
      </c>
      <c r="C55" s="14">
        <v>228</v>
      </c>
      <c r="D55" s="14">
        <v>340</v>
      </c>
      <c r="E55" s="14">
        <v>1155.9058823529413</v>
      </c>
      <c r="F55" s="14">
        <v>2353.0941176470587</v>
      </c>
      <c r="G55" s="14">
        <v>3509</v>
      </c>
      <c r="H55" s="14">
        <v>2317687.31</v>
      </c>
      <c r="I55" s="14">
        <v>4736243.0599999996</v>
      </c>
      <c r="J55" s="14">
        <v>7053930.3699999992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C55" s="15">
        <f>D55+T55-'[1]связь с ИТОГ ДЕНЬГИ 2024'!C50</f>
        <v>0</v>
      </c>
      <c r="AD55" s="15">
        <f>W55+G55-'[1]связь с ИТОГ ДЕНЬГИ 2024'!D50</f>
        <v>0</v>
      </c>
      <c r="AE55" s="15">
        <f>J55+Z55-'[1]связь с ИТОГ ДЕНЬГИ 2024'!E50</f>
        <v>0</v>
      </c>
    </row>
    <row r="56" spans="1:31" ht="15.6">
      <c r="A56" s="11" t="s">
        <v>52</v>
      </c>
      <c r="B56" s="14">
        <v>957</v>
      </c>
      <c r="C56" s="14">
        <v>5564</v>
      </c>
      <c r="D56" s="14">
        <v>6521</v>
      </c>
      <c r="E56" s="14">
        <v>8992.5126514338299</v>
      </c>
      <c r="F56" s="14">
        <v>52282.487348566174</v>
      </c>
      <c r="G56" s="14">
        <v>61275</v>
      </c>
      <c r="H56" s="14">
        <v>24938237.449999999</v>
      </c>
      <c r="I56" s="14">
        <v>140430331.91</v>
      </c>
      <c r="J56" s="14">
        <v>165368569.35999998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10</v>
      </c>
      <c r="S56" s="14">
        <v>39</v>
      </c>
      <c r="T56" s="14">
        <v>49</v>
      </c>
      <c r="U56" s="14">
        <v>140</v>
      </c>
      <c r="V56" s="14">
        <v>546</v>
      </c>
      <c r="W56" s="14">
        <v>686</v>
      </c>
      <c r="X56" s="14">
        <v>643035.75685454544</v>
      </c>
      <c r="Y56" s="14">
        <v>2893660.9058454544</v>
      </c>
      <c r="Z56" s="14">
        <v>3536696.6626999998</v>
      </c>
      <c r="AC56" s="15">
        <f>D56+T56-'[1]связь с ИТОГ ДЕНЬГИ 2024'!C51</f>
        <v>0</v>
      </c>
      <c r="AD56" s="15">
        <f>W56+G56-'[1]связь с ИТОГ ДЕНЬГИ 2024'!D51</f>
        <v>0</v>
      </c>
      <c r="AE56" s="15">
        <f>J56+Z56-'[1]связь с ИТОГ ДЕНЬГИ 2024'!E51</f>
        <v>2.7000308036804199E-3</v>
      </c>
    </row>
    <row r="57" spans="1:31" ht="15.6">
      <c r="A57" s="11" t="s">
        <v>53</v>
      </c>
      <c r="B57" s="14">
        <v>236</v>
      </c>
      <c r="C57" s="14">
        <v>384</v>
      </c>
      <c r="D57" s="14">
        <v>620</v>
      </c>
      <c r="E57" s="14">
        <v>2401.4903225806452</v>
      </c>
      <c r="F57" s="14">
        <v>3907.5096774193548</v>
      </c>
      <c r="G57" s="14">
        <v>6309</v>
      </c>
      <c r="H57" s="14">
        <v>5025247.17</v>
      </c>
      <c r="I57" s="14">
        <v>7137997.71</v>
      </c>
      <c r="J57" s="14">
        <v>12163244.879999999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14">
        <v>0</v>
      </c>
      <c r="X57" s="14">
        <v>0</v>
      </c>
      <c r="Y57" s="14">
        <v>0</v>
      </c>
      <c r="Z57" s="14">
        <v>0</v>
      </c>
      <c r="AC57" s="15">
        <f>D57+T57-'[1]связь с ИТОГ ДЕНЬГИ 2024'!C52</f>
        <v>0</v>
      </c>
      <c r="AD57" s="15">
        <f>W57+G57-'[1]связь с ИТОГ ДЕНЬГИ 2024'!D52</f>
        <v>0</v>
      </c>
      <c r="AE57" s="15">
        <f>J57+Z57-'[1]связь с ИТОГ ДЕНЬГИ 2024'!E52</f>
        <v>0</v>
      </c>
    </row>
    <row r="58" spans="1:31" ht="15.6">
      <c r="A58" s="11" t="s">
        <v>54</v>
      </c>
      <c r="B58" s="14">
        <v>42</v>
      </c>
      <c r="C58" s="14">
        <v>668</v>
      </c>
      <c r="D58" s="14">
        <v>710</v>
      </c>
      <c r="E58" s="14">
        <v>389.23943661971828</v>
      </c>
      <c r="F58" s="14">
        <v>6190.7605633802814</v>
      </c>
      <c r="G58" s="14">
        <v>6580</v>
      </c>
      <c r="H58" s="14">
        <v>946153.91</v>
      </c>
      <c r="I58" s="14">
        <v>13615802.9</v>
      </c>
      <c r="J58" s="14">
        <v>14561956.810000001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C58" s="15">
        <f>D58+T58-'[1]связь с ИТОГ ДЕНЬГИ 2024'!C53</f>
        <v>0</v>
      </c>
      <c r="AD58" s="15">
        <f>W58+G58-'[1]связь с ИТОГ ДЕНЬГИ 2024'!D53</f>
        <v>0</v>
      </c>
      <c r="AE58" s="15">
        <f>J58+Z58-'[1]связь с ИТОГ ДЕНЬГИ 2024'!E53</f>
        <v>0</v>
      </c>
    </row>
    <row r="59" spans="1:31" ht="15.6">
      <c r="A59" s="11" t="s">
        <v>55</v>
      </c>
      <c r="B59" s="14">
        <v>170</v>
      </c>
      <c r="C59" s="14">
        <v>60</v>
      </c>
      <c r="D59" s="14">
        <v>230</v>
      </c>
      <c r="E59" s="14">
        <v>1683.7391304347827</v>
      </c>
      <c r="F59" s="14">
        <v>594.26086956521738</v>
      </c>
      <c r="G59" s="14">
        <v>2278</v>
      </c>
      <c r="H59" s="14">
        <v>4088774.97</v>
      </c>
      <c r="I59" s="14">
        <v>844878.12</v>
      </c>
      <c r="J59" s="14">
        <v>4933653.09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C59" s="15">
        <f>D59+T59-'[1]связь с ИТОГ ДЕНЬГИ 2024'!C54</f>
        <v>0</v>
      </c>
      <c r="AD59" s="15">
        <f>W59+G59-'[1]связь с ИТОГ ДЕНЬГИ 2024'!D54</f>
        <v>0</v>
      </c>
      <c r="AE59" s="15">
        <f>J59+Z59-'[1]связь с ИТОГ ДЕНЬГИ 2024'!E54</f>
        <v>0</v>
      </c>
    </row>
    <row r="60" spans="1:31" ht="15.6">
      <c r="A60" s="11" t="s">
        <v>56</v>
      </c>
      <c r="B60" s="14">
        <v>876</v>
      </c>
      <c r="C60" s="14">
        <v>1254</v>
      </c>
      <c r="D60" s="14">
        <v>2130</v>
      </c>
      <c r="E60" s="14">
        <v>9640.9352112676061</v>
      </c>
      <c r="F60" s="14">
        <v>13801.064788732396</v>
      </c>
      <c r="G60" s="14">
        <v>23442</v>
      </c>
      <c r="H60" s="14">
        <v>26335156.850000001</v>
      </c>
      <c r="I60" s="14">
        <v>37885234.340000004</v>
      </c>
      <c r="J60" s="14">
        <v>64220391.190000005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C60" s="15">
        <f>D60+T60-'[1]связь с ИТОГ ДЕНЬГИ 2024'!C55</f>
        <v>0</v>
      </c>
      <c r="AD60" s="15">
        <f>W60+G60-'[1]связь с ИТОГ ДЕНЬГИ 2024'!D55</f>
        <v>0</v>
      </c>
      <c r="AE60" s="15">
        <f>J60+Z60-'[1]связь с ИТОГ ДЕНЬГИ 2024'!E55</f>
        <v>0</v>
      </c>
    </row>
    <row r="61" spans="1:31" ht="15.6">
      <c r="A61" s="11" t="s">
        <v>57</v>
      </c>
      <c r="B61" s="14">
        <v>150</v>
      </c>
      <c r="C61" s="14">
        <v>1020</v>
      </c>
      <c r="D61" s="14">
        <v>1170</v>
      </c>
      <c r="E61" s="14">
        <v>1648.7179487179487</v>
      </c>
      <c r="F61" s="14">
        <v>11211.282051282051</v>
      </c>
      <c r="G61" s="14">
        <v>12860</v>
      </c>
      <c r="H61" s="14">
        <v>4347039.25</v>
      </c>
      <c r="I61" s="14">
        <v>28992211.48</v>
      </c>
      <c r="J61" s="14">
        <v>33339250.73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C61" s="15">
        <f>D61+T61-'[1]связь с ИТОГ ДЕНЬГИ 2024'!C56</f>
        <v>0</v>
      </c>
      <c r="AD61" s="15">
        <f>W61+G61-'[1]связь с ИТОГ ДЕНЬГИ 2024'!D56</f>
        <v>0</v>
      </c>
      <c r="AE61" s="15">
        <f>J61+Z61-'[1]связь с ИТОГ ДЕНЬГИ 2024'!E56</f>
        <v>0</v>
      </c>
    </row>
    <row r="62" spans="1:31" ht="15.6">
      <c r="A62" s="11" t="s">
        <v>58</v>
      </c>
      <c r="B62" s="14">
        <v>211</v>
      </c>
      <c r="C62" s="14">
        <v>99</v>
      </c>
      <c r="D62" s="14">
        <v>310</v>
      </c>
      <c r="E62" s="14">
        <v>2131.1</v>
      </c>
      <c r="F62" s="14">
        <v>999.9</v>
      </c>
      <c r="G62" s="14">
        <v>3131</v>
      </c>
      <c r="H62" s="14">
        <v>4467014.08</v>
      </c>
      <c r="I62" s="14">
        <v>1907335.93</v>
      </c>
      <c r="J62" s="14">
        <v>6374350.0099999998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C62" s="15">
        <f>D62+T62-'[1]связь с ИТОГ ДЕНЬГИ 2024'!C57</f>
        <v>0</v>
      </c>
      <c r="AD62" s="15">
        <f>W62+G62-'[1]связь с ИТОГ ДЕНЬГИ 2024'!D57</f>
        <v>0</v>
      </c>
      <c r="AE62" s="15">
        <f>J62+Z62-'[1]связь с ИТОГ ДЕНЬГИ 2024'!E57</f>
        <v>0</v>
      </c>
    </row>
    <row r="63" spans="1:31" ht="15.6">
      <c r="A63" s="11" t="s">
        <v>59</v>
      </c>
      <c r="B63" s="14">
        <v>188</v>
      </c>
      <c r="C63" s="14">
        <v>162</v>
      </c>
      <c r="D63" s="14">
        <v>350</v>
      </c>
      <c r="E63" s="14">
        <v>1861.7371428571428</v>
      </c>
      <c r="F63" s="14">
        <v>1604.262857142857</v>
      </c>
      <c r="G63" s="14">
        <v>3466</v>
      </c>
      <c r="H63" s="14">
        <v>3804980.29</v>
      </c>
      <c r="I63" s="14">
        <v>3031451.61</v>
      </c>
      <c r="J63" s="14">
        <v>6836431.9000000004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C63" s="15">
        <f>D63+T63-'[1]связь с ИТОГ ДЕНЬГИ 2024'!C58</f>
        <v>0</v>
      </c>
      <c r="AD63" s="15">
        <f>W63+G63-'[1]связь с ИТОГ ДЕНЬГИ 2024'!D58</f>
        <v>0</v>
      </c>
      <c r="AE63" s="15">
        <f>J63+Z63-'[1]связь с ИТОГ ДЕНЬГИ 2024'!E58</f>
        <v>0</v>
      </c>
    </row>
    <row r="64" spans="1:31" ht="15.6">
      <c r="A64" s="11" t="s">
        <v>60</v>
      </c>
      <c r="B64" s="14">
        <v>205</v>
      </c>
      <c r="C64" s="14">
        <v>25</v>
      </c>
      <c r="D64" s="14">
        <v>230</v>
      </c>
      <c r="E64" s="14">
        <v>2119.521739130435</v>
      </c>
      <c r="F64" s="14">
        <v>258.47826086956525</v>
      </c>
      <c r="G64" s="14">
        <v>2378</v>
      </c>
      <c r="H64" s="14">
        <v>4304766.62</v>
      </c>
      <c r="I64" s="14">
        <v>499690.27</v>
      </c>
      <c r="J64" s="14">
        <v>4804456.8900000006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C64" s="15">
        <f>D64+T64-'[1]связь с ИТОГ ДЕНЬГИ 2024'!C59</f>
        <v>0</v>
      </c>
      <c r="AD64" s="15">
        <f>W64+G64-'[1]связь с ИТОГ ДЕНЬГИ 2024'!D59</f>
        <v>0</v>
      </c>
      <c r="AE64" s="15">
        <f>J64+Z64-'[1]связь с ИТОГ ДЕНЬГИ 2024'!E59</f>
        <v>0</v>
      </c>
    </row>
    <row r="65" spans="1:31" ht="15.6">
      <c r="A65" s="11" t="s">
        <v>61</v>
      </c>
      <c r="B65" s="14">
        <v>90</v>
      </c>
      <c r="C65" s="14">
        <v>90</v>
      </c>
      <c r="D65" s="14">
        <v>180</v>
      </c>
      <c r="E65" s="14">
        <v>909</v>
      </c>
      <c r="F65" s="14">
        <v>909</v>
      </c>
      <c r="G65" s="14">
        <v>1818</v>
      </c>
      <c r="H65" s="14">
        <v>1037049.2600000004</v>
      </c>
      <c r="I65" s="14">
        <v>1037049.2600000004</v>
      </c>
      <c r="J65" s="14">
        <v>2074098.5200000007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C65" s="15">
        <f>D65+T65-'[1]связь с ИТОГ ДЕНЬГИ 2024'!C60</f>
        <v>0</v>
      </c>
      <c r="AD65" s="15">
        <f>W65+G65-'[1]связь с ИТОГ ДЕНЬГИ 2024'!D60</f>
        <v>0</v>
      </c>
      <c r="AE65" s="15">
        <f>J65+Z65-'[1]связь с ИТОГ ДЕНЬГИ 2024'!E60</f>
        <v>0</v>
      </c>
    </row>
    <row r="66" spans="1:31" ht="15.6">
      <c r="A66" s="11" t="s">
        <v>62</v>
      </c>
      <c r="B66" s="14">
        <v>150</v>
      </c>
      <c r="C66" s="14">
        <v>100</v>
      </c>
      <c r="D66" s="14">
        <v>250</v>
      </c>
      <c r="E66" s="14">
        <v>1560.6</v>
      </c>
      <c r="F66" s="14">
        <v>1040.4000000000001</v>
      </c>
      <c r="G66" s="14">
        <v>2601</v>
      </c>
      <c r="H66" s="14">
        <v>2849022.54</v>
      </c>
      <c r="I66" s="14">
        <v>1972263.83</v>
      </c>
      <c r="J66" s="14">
        <v>4821286.37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14">
        <v>0</v>
      </c>
      <c r="X66" s="14">
        <v>0</v>
      </c>
      <c r="Y66" s="14">
        <v>0</v>
      </c>
      <c r="Z66" s="14">
        <v>0</v>
      </c>
      <c r="AC66" s="15">
        <f>D66+T66-'[1]связь с ИТОГ ДЕНЬГИ 2024'!C61</f>
        <v>0</v>
      </c>
      <c r="AD66" s="15">
        <f>W66+G66-'[1]связь с ИТОГ ДЕНЬГИ 2024'!D61</f>
        <v>0</v>
      </c>
      <c r="AE66" s="15">
        <f>J66+Z66-'[1]связь с ИТОГ ДЕНЬГИ 2024'!E61</f>
        <v>0</v>
      </c>
    </row>
    <row r="67" spans="1:31">
      <c r="A67" s="16" t="s">
        <v>63</v>
      </c>
      <c r="B67" s="14">
        <v>6584</v>
      </c>
      <c r="C67" s="14">
        <v>22682</v>
      </c>
      <c r="D67" s="14">
        <v>29266</v>
      </c>
      <c r="E67" s="14">
        <v>64416.790243155163</v>
      </c>
      <c r="F67" s="14">
        <v>217610.20975684485</v>
      </c>
      <c r="G67" s="14">
        <v>282027</v>
      </c>
      <c r="H67" s="14">
        <v>159635831.66999999</v>
      </c>
      <c r="I67" s="14">
        <v>573079363.11000001</v>
      </c>
      <c r="J67" s="14">
        <v>732715194.77999997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19</v>
      </c>
      <c r="S67" s="14">
        <v>79</v>
      </c>
      <c r="T67" s="14">
        <v>98</v>
      </c>
      <c r="U67" s="14">
        <v>266</v>
      </c>
      <c r="V67" s="14">
        <v>1106</v>
      </c>
      <c r="W67" s="14">
        <v>1372</v>
      </c>
      <c r="X67" s="14">
        <v>1286071.5137090911</v>
      </c>
      <c r="Y67" s="14">
        <v>5787321.8116909098</v>
      </c>
      <c r="Z67" s="14">
        <v>7073393.3254000004</v>
      </c>
      <c r="AC67" s="15">
        <f>D67+T67-'[1]связь с ИТОГ ДЕНЬГИ 2024'!C62</f>
        <v>0</v>
      </c>
      <c r="AD67" s="15">
        <f>W67+G67-'[1]связь с ИТОГ ДЕНЬГИ 2024'!D62</f>
        <v>0</v>
      </c>
      <c r="AE67" s="15">
        <f>J67+Z67-'[1]связь с ИТОГ ДЕНЬГИ 2024'!E62</f>
        <v>5.4000616073608398E-3</v>
      </c>
    </row>
    <row r="68" spans="1:31" ht="15.6" hidden="1">
      <c r="A68" s="11" t="s">
        <v>64</v>
      </c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C68" s="15">
        <f>D68+T68-'[1]связь с ИТОГ ДЕНЬГИ 2024'!C63</f>
        <v>0</v>
      </c>
      <c r="AD68" s="15">
        <f>W68+G68-'[1]связь с ИТОГ ДЕНЬГИ 2024'!D63</f>
        <v>0</v>
      </c>
      <c r="AE68" s="15">
        <f>J68+Z68-'[1]связь с ИТОГ ДЕНЬГИ 2024'!E63</f>
        <v>0</v>
      </c>
    </row>
    <row r="69" spans="1:31" ht="15.6" hidden="1">
      <c r="A69" s="19" t="s">
        <v>65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0</v>
      </c>
      <c r="X69" s="14">
        <v>0</v>
      </c>
      <c r="Y69" s="14">
        <v>0</v>
      </c>
      <c r="Z69" s="14">
        <v>0</v>
      </c>
      <c r="AC69" s="15">
        <f>D69+T69-'[1]связь с ИТОГ ДЕНЬГИ 2024'!C64</f>
        <v>0</v>
      </c>
      <c r="AD69" s="15">
        <f>W69+G69-'[1]связь с ИТОГ ДЕНЬГИ 2024'!D64</f>
        <v>0</v>
      </c>
      <c r="AE69" s="15">
        <f>J69+Z69-'[1]связь с ИТОГ ДЕНЬГИ 2024'!E64</f>
        <v>0</v>
      </c>
    </row>
    <row r="70" spans="1:31" ht="15.6" hidden="1">
      <c r="A70" s="20" t="s">
        <v>66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C70" s="15">
        <f>D70+T70-'[1]связь с ИТОГ ДЕНЬГИ 2024'!C65</f>
        <v>0</v>
      </c>
      <c r="AD70" s="15">
        <f>W70+G70-'[1]связь с ИТОГ ДЕНЬГИ 2024'!D65</f>
        <v>0</v>
      </c>
      <c r="AE70" s="15">
        <f>J70+Z70-'[1]связь с ИТОГ ДЕНЬГИ 2024'!E65</f>
        <v>0</v>
      </c>
    </row>
    <row r="71" spans="1:31" ht="15.6" hidden="1">
      <c r="A71" s="20" t="s">
        <v>67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C71" s="15">
        <f>D71+T71-'[1]связь с ИТОГ ДЕНЬГИ 2024'!C66</f>
        <v>0</v>
      </c>
      <c r="AD71" s="15">
        <f>W71+G71-'[1]связь с ИТОГ ДЕНЬГИ 2024'!D66</f>
        <v>0</v>
      </c>
      <c r="AE71" s="15">
        <f>J71+Z71-'[1]связь с ИТОГ ДЕНЬГИ 2024'!E66</f>
        <v>0</v>
      </c>
    </row>
    <row r="72" spans="1:31" ht="15.6" hidden="1">
      <c r="A72" s="20" t="s">
        <v>68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C72" s="15">
        <f>D72+T72-'[1]связь с ИТОГ ДЕНЬГИ 2024'!C67</f>
        <v>0</v>
      </c>
      <c r="AD72" s="15">
        <f>W72+G72-'[1]связь с ИТОГ ДЕНЬГИ 2024'!D67</f>
        <v>0</v>
      </c>
      <c r="AE72" s="15">
        <f>J72+Z72-'[1]связь с ИТОГ ДЕНЬГИ 2024'!E67</f>
        <v>0</v>
      </c>
    </row>
    <row r="73" spans="1:31" ht="15.6" hidden="1">
      <c r="A73" s="20" t="s">
        <v>69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C73" s="15">
        <f>D73+T73-'[1]связь с ИТОГ ДЕНЬГИ 2024'!C68</f>
        <v>0</v>
      </c>
      <c r="AD73" s="15">
        <f>W73+G73-'[1]связь с ИТОГ ДЕНЬГИ 2024'!D68</f>
        <v>0</v>
      </c>
      <c r="AE73" s="15">
        <f>J73+Z73-'[1]связь с ИТОГ ДЕНЬГИ 2024'!E68</f>
        <v>0</v>
      </c>
    </row>
    <row r="74" spans="1:31" ht="15.6" hidden="1">
      <c r="A74" s="13" t="s">
        <v>70</v>
      </c>
      <c r="B74" s="14">
        <v>0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C74" s="15">
        <f>D74+T74-'[1]связь с ИТОГ ДЕНЬГИ 2024'!C69</f>
        <v>0</v>
      </c>
      <c r="AD74" s="15">
        <f>W74+G74-'[1]связь с ИТОГ ДЕНЬГИ 2024'!D69</f>
        <v>0</v>
      </c>
      <c r="AE74" s="15">
        <f>J74+Z74-'[1]связь с ИТОГ ДЕНЬГИ 2024'!E69</f>
        <v>0</v>
      </c>
    </row>
    <row r="75" spans="1:31" ht="15.6" hidden="1">
      <c r="A75" s="13" t="s">
        <v>71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C75" s="15">
        <f>D75+T75-'[1]связь с ИТОГ ДЕНЬГИ 2024'!C70</f>
        <v>0</v>
      </c>
      <c r="AD75" s="15">
        <f>W75+G75-'[1]связь с ИТОГ ДЕНЬГИ 2024'!D70</f>
        <v>0</v>
      </c>
      <c r="AE75" s="15">
        <f>J75+Z75-'[1]связь с ИТОГ ДЕНЬГИ 2024'!E70</f>
        <v>0</v>
      </c>
    </row>
    <row r="76" spans="1:31" ht="15.6" hidden="1">
      <c r="A76" s="13" t="s">
        <v>72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C76" s="15">
        <f>D76+T76-'[1]связь с ИТОГ ДЕНЬГИ 2024'!C71</f>
        <v>0</v>
      </c>
      <c r="AD76" s="15">
        <f>W76+G76-'[1]связь с ИТОГ ДЕНЬГИ 2024'!D71</f>
        <v>0</v>
      </c>
      <c r="AE76" s="15">
        <f>J76+Z76-'[1]связь с ИТОГ ДЕНЬГИ 2024'!E71</f>
        <v>0</v>
      </c>
    </row>
    <row r="77" spans="1:31" ht="15.6" hidden="1">
      <c r="A77" s="20" t="s">
        <v>73</v>
      </c>
      <c r="B77" s="14">
        <v>0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  <c r="W77" s="14">
        <v>0</v>
      </c>
      <c r="X77" s="14">
        <v>0</v>
      </c>
      <c r="Y77" s="14">
        <v>0</v>
      </c>
      <c r="Z77" s="14">
        <v>0</v>
      </c>
      <c r="AC77" s="15">
        <f>D77+T77-'[1]связь с ИТОГ ДЕНЬГИ 2024'!C72</f>
        <v>0</v>
      </c>
      <c r="AD77" s="15">
        <f>W77+G77-'[1]связь с ИТОГ ДЕНЬГИ 2024'!D72</f>
        <v>0</v>
      </c>
      <c r="AE77" s="15">
        <f>J77+Z77-'[1]связь с ИТОГ ДЕНЬГИ 2024'!E72</f>
        <v>0</v>
      </c>
    </row>
    <row r="78" spans="1:31" ht="15.6" hidden="1">
      <c r="A78" s="13" t="s">
        <v>74</v>
      </c>
      <c r="B78" s="14">
        <v>0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0</v>
      </c>
      <c r="Y78" s="14">
        <v>0</v>
      </c>
      <c r="Z78" s="14">
        <v>0</v>
      </c>
      <c r="AC78" s="15">
        <f>D78+T78-'[1]связь с ИТОГ ДЕНЬГИ 2024'!C73</f>
        <v>0</v>
      </c>
      <c r="AD78" s="15">
        <f>W78+G78-'[1]связь с ИТОГ ДЕНЬГИ 2024'!D73</f>
        <v>0</v>
      </c>
      <c r="AE78" s="15">
        <f>J78+Z78-'[1]связь с ИТОГ ДЕНЬГИ 2024'!E73</f>
        <v>0</v>
      </c>
    </row>
    <row r="79" spans="1:31" ht="15.6" hidden="1">
      <c r="A79" s="13" t="s">
        <v>75</v>
      </c>
      <c r="B79" s="14">
        <v>0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0</v>
      </c>
      <c r="Z79" s="14">
        <v>0</v>
      </c>
      <c r="AC79" s="15">
        <f>D79+T79-'[1]связь с ИТОГ ДЕНЬГИ 2024'!C74</f>
        <v>0</v>
      </c>
      <c r="AD79" s="15">
        <f>W79+G79-'[1]связь с ИТОГ ДЕНЬГИ 2024'!D74</f>
        <v>0</v>
      </c>
      <c r="AE79" s="15">
        <f>J79+Z79-'[1]связь с ИТОГ ДЕНЬГИ 2024'!E74</f>
        <v>0</v>
      </c>
    </row>
    <row r="80" spans="1:31" ht="15.6" hidden="1">
      <c r="A80" s="13" t="s">
        <v>76</v>
      </c>
      <c r="B80" s="14">
        <v>0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0</v>
      </c>
      <c r="S80" s="14">
        <v>0</v>
      </c>
      <c r="T80" s="14">
        <v>0</v>
      </c>
      <c r="U80" s="14">
        <v>0</v>
      </c>
      <c r="V80" s="14">
        <v>0</v>
      </c>
      <c r="W80" s="14">
        <v>0</v>
      </c>
      <c r="X80" s="14">
        <v>0</v>
      </c>
      <c r="Y80" s="14">
        <v>0</v>
      </c>
      <c r="Z80" s="14">
        <v>0</v>
      </c>
      <c r="AC80" s="15">
        <f>D80+T80-'[1]связь с ИТОГ ДЕНЬГИ 2024'!C75</f>
        <v>0</v>
      </c>
      <c r="AD80" s="15">
        <f>W80+G80-'[1]связь с ИТОГ ДЕНЬГИ 2024'!D75</f>
        <v>0</v>
      </c>
      <c r="AE80" s="15">
        <f>J80+Z80-'[1]связь с ИТОГ ДЕНЬГИ 2024'!E75</f>
        <v>0</v>
      </c>
    </row>
    <row r="81" spans="1:31" ht="15.6" hidden="1">
      <c r="A81" s="13" t="s">
        <v>77</v>
      </c>
      <c r="B81" s="14">
        <v>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0</v>
      </c>
      <c r="S81" s="14">
        <v>0</v>
      </c>
      <c r="T81" s="14">
        <v>0</v>
      </c>
      <c r="U81" s="14">
        <v>0</v>
      </c>
      <c r="V81" s="14">
        <v>0</v>
      </c>
      <c r="W81" s="14">
        <v>0</v>
      </c>
      <c r="X81" s="14">
        <v>0</v>
      </c>
      <c r="Y81" s="14">
        <v>0</v>
      </c>
      <c r="Z81" s="14">
        <v>0</v>
      </c>
      <c r="AC81" s="15">
        <f>D81+T81-'[1]связь с ИТОГ ДЕНЬГИ 2024'!C76</f>
        <v>0</v>
      </c>
      <c r="AD81" s="15">
        <f>W81+G81-'[1]связь с ИТОГ ДЕНЬГИ 2024'!D76</f>
        <v>0</v>
      </c>
      <c r="AE81" s="15">
        <f>J81+Z81-'[1]связь с ИТОГ ДЕНЬГИ 2024'!E76</f>
        <v>0</v>
      </c>
    </row>
    <row r="82" spans="1:31" ht="15.6" hidden="1">
      <c r="A82" s="13" t="s">
        <v>78</v>
      </c>
      <c r="B82" s="14">
        <v>0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0</v>
      </c>
      <c r="W82" s="14">
        <v>0</v>
      </c>
      <c r="X82" s="14">
        <v>0</v>
      </c>
      <c r="Y82" s="14">
        <v>0</v>
      </c>
      <c r="Z82" s="14">
        <v>0</v>
      </c>
      <c r="AC82" s="15">
        <f>D82+T82-'[1]связь с ИТОГ ДЕНЬГИ 2024'!C77</f>
        <v>0</v>
      </c>
      <c r="AD82" s="15">
        <f>W82+G82-'[1]связь с ИТОГ ДЕНЬГИ 2024'!D77</f>
        <v>0</v>
      </c>
      <c r="AE82" s="15">
        <f>J82+Z82-'[1]связь с ИТОГ ДЕНЬГИ 2024'!E77</f>
        <v>0</v>
      </c>
    </row>
    <row r="83" spans="1:31" ht="15.6" hidden="1">
      <c r="A83" s="13" t="s">
        <v>79</v>
      </c>
      <c r="B83" s="14">
        <v>0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  <c r="W83" s="14">
        <v>0</v>
      </c>
      <c r="X83" s="14">
        <v>0</v>
      </c>
      <c r="Y83" s="14">
        <v>0</v>
      </c>
      <c r="Z83" s="14">
        <v>0</v>
      </c>
      <c r="AC83" s="15">
        <f>D83+T83-'[1]связь с ИТОГ ДЕНЬГИ 2024'!C78</f>
        <v>0</v>
      </c>
      <c r="AD83" s="15">
        <f>W83+G83-'[1]связь с ИТОГ ДЕНЬГИ 2024'!D78</f>
        <v>0</v>
      </c>
      <c r="AE83" s="15">
        <f>J83+Z83-'[1]связь с ИТОГ ДЕНЬГИ 2024'!E78</f>
        <v>0</v>
      </c>
    </row>
    <row r="84" spans="1:31" ht="15.6" hidden="1">
      <c r="A84" s="13" t="s">
        <v>80</v>
      </c>
      <c r="B84" s="14">
        <v>0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  <c r="Q84" s="14">
        <v>0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  <c r="W84" s="14">
        <v>0</v>
      </c>
      <c r="X84" s="14">
        <v>0</v>
      </c>
      <c r="Y84" s="14">
        <v>0</v>
      </c>
      <c r="Z84" s="14">
        <v>0</v>
      </c>
      <c r="AC84" s="15">
        <f>D84+T84-'[1]связь с ИТОГ ДЕНЬГИ 2024'!C79</f>
        <v>0</v>
      </c>
      <c r="AD84" s="15">
        <f>W84+G84-'[1]связь с ИТОГ ДЕНЬГИ 2024'!D79</f>
        <v>0</v>
      </c>
      <c r="AE84" s="15">
        <f>J84+Z84-'[1]связь с ИТОГ ДЕНЬГИ 2024'!E79</f>
        <v>0</v>
      </c>
    </row>
    <row r="85" spans="1:31" ht="15.6" hidden="1">
      <c r="A85" s="21" t="s">
        <v>81</v>
      </c>
      <c r="B85" s="14">
        <v>0</v>
      </c>
      <c r="C85" s="14">
        <v>0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L85" s="14">
        <v>0</v>
      </c>
      <c r="M85" s="14">
        <v>0</v>
      </c>
      <c r="N85" s="14">
        <v>0</v>
      </c>
      <c r="O85" s="14">
        <v>0</v>
      </c>
      <c r="P85" s="14">
        <v>0</v>
      </c>
      <c r="Q85" s="14">
        <v>0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W85" s="14">
        <v>0</v>
      </c>
      <c r="X85" s="14">
        <v>0</v>
      </c>
      <c r="Y85" s="14">
        <v>0</v>
      </c>
      <c r="Z85" s="14">
        <v>0</v>
      </c>
      <c r="AC85" s="15">
        <f>D85+T85-'[1]связь с ИТОГ ДЕНЬГИ 2024'!C80</f>
        <v>0</v>
      </c>
      <c r="AD85" s="15">
        <f>W85+G85-'[1]связь с ИТОГ ДЕНЬГИ 2024'!D80</f>
        <v>0</v>
      </c>
      <c r="AE85" s="15">
        <f>J85+Z85-'[1]связь с ИТОГ ДЕНЬГИ 2024'!E80</f>
        <v>0</v>
      </c>
    </row>
    <row r="86" spans="1:31" ht="15.6" hidden="1">
      <c r="A86" s="21" t="s">
        <v>82</v>
      </c>
      <c r="B86" s="14">
        <v>0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  <c r="Q86" s="14">
        <v>0</v>
      </c>
      <c r="R86" s="14">
        <v>0</v>
      </c>
      <c r="S86" s="14">
        <v>0</v>
      </c>
      <c r="T86" s="14">
        <v>0</v>
      </c>
      <c r="U86" s="14">
        <v>0</v>
      </c>
      <c r="V86" s="14">
        <v>0</v>
      </c>
      <c r="W86" s="14">
        <v>0</v>
      </c>
      <c r="X86" s="14">
        <v>0</v>
      </c>
      <c r="Y86" s="14">
        <v>0</v>
      </c>
      <c r="Z86" s="14">
        <v>0</v>
      </c>
      <c r="AC86" s="15">
        <f>D86+T86-'[1]связь с ИТОГ ДЕНЬГИ 2024'!C81</f>
        <v>0</v>
      </c>
      <c r="AD86" s="15">
        <f>W86+G86-'[1]связь с ИТОГ ДЕНЬГИ 2024'!D81</f>
        <v>0</v>
      </c>
      <c r="AE86" s="15">
        <f>J86+Z86-'[1]связь с ИТОГ ДЕНЬГИ 2024'!E81</f>
        <v>0</v>
      </c>
    </row>
    <row r="87" spans="1:31" ht="15.6" hidden="1">
      <c r="A87" s="21" t="s">
        <v>83</v>
      </c>
      <c r="B87" s="14">
        <v>0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  <c r="U87" s="14">
        <v>0</v>
      </c>
      <c r="V87" s="14">
        <v>0</v>
      </c>
      <c r="W87" s="14">
        <v>0</v>
      </c>
      <c r="X87" s="14">
        <v>0</v>
      </c>
      <c r="Y87" s="14">
        <v>0</v>
      </c>
      <c r="Z87" s="14">
        <v>0</v>
      </c>
      <c r="AC87" s="15">
        <f>D87+T87-'[1]связь с ИТОГ ДЕНЬГИ 2024'!C82</f>
        <v>0</v>
      </c>
      <c r="AD87" s="15">
        <f>W87+G87-'[1]связь с ИТОГ ДЕНЬГИ 2024'!D82</f>
        <v>0</v>
      </c>
      <c r="AE87" s="15">
        <f>J87+Z87-'[1]связь с ИТОГ ДЕНЬГИ 2024'!E82</f>
        <v>0</v>
      </c>
    </row>
    <row r="88" spans="1:31" ht="15.6" hidden="1">
      <c r="A88" s="22" t="s">
        <v>84</v>
      </c>
      <c r="B88" s="14">
        <v>0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</v>
      </c>
      <c r="V88" s="14">
        <v>0</v>
      </c>
      <c r="W88" s="14">
        <v>0</v>
      </c>
      <c r="X88" s="14">
        <v>0</v>
      </c>
      <c r="Y88" s="14">
        <v>0</v>
      </c>
      <c r="Z88" s="14">
        <v>0</v>
      </c>
      <c r="AC88" s="15">
        <f>D88+T88-'[1]связь с ИТОГ ДЕНЬГИ 2024'!C83</f>
        <v>0</v>
      </c>
      <c r="AD88" s="15">
        <f>W88+G88-'[1]связь с ИТОГ ДЕНЬГИ 2024'!D83</f>
        <v>0</v>
      </c>
      <c r="AE88" s="15">
        <f>J88+Z88-'[1]связь с ИТОГ ДЕНЬГИ 2024'!E83</f>
        <v>0</v>
      </c>
    </row>
    <row r="89" spans="1:31" ht="15.6" hidden="1">
      <c r="A89" s="22" t="s">
        <v>85</v>
      </c>
      <c r="B89" s="14">
        <v>0</v>
      </c>
      <c r="C89" s="14">
        <v>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14">
        <v>0</v>
      </c>
      <c r="X89" s="14">
        <v>0</v>
      </c>
      <c r="Y89" s="14">
        <v>0</v>
      </c>
      <c r="Z89" s="14">
        <v>0</v>
      </c>
      <c r="AC89" s="15">
        <f>D89+T89-'[1]связь с ИТОГ ДЕНЬГИ 2024'!C84</f>
        <v>0</v>
      </c>
      <c r="AD89" s="15">
        <f>W89+G89-'[1]связь с ИТОГ ДЕНЬГИ 2024'!D84</f>
        <v>0</v>
      </c>
      <c r="AE89" s="15">
        <f>J89+Z89-'[1]связь с ИТОГ ДЕНЬГИ 2024'!E84</f>
        <v>0</v>
      </c>
    </row>
    <row r="90" spans="1:31" ht="15.6" hidden="1">
      <c r="A90" s="22" t="s">
        <v>86</v>
      </c>
      <c r="B90" s="14">
        <v>0</v>
      </c>
      <c r="C90" s="14">
        <v>0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  <c r="U90" s="14">
        <v>0</v>
      </c>
      <c r="V90" s="14">
        <v>0</v>
      </c>
      <c r="W90" s="14">
        <v>0</v>
      </c>
      <c r="X90" s="14">
        <v>0</v>
      </c>
      <c r="Y90" s="14">
        <v>0</v>
      </c>
      <c r="Z90" s="14">
        <v>0</v>
      </c>
      <c r="AC90" s="15">
        <f>D90+T90-'[1]связь с ИТОГ ДЕНЬГИ 2024'!C85</f>
        <v>0</v>
      </c>
      <c r="AD90" s="15">
        <f>W90+G90-'[1]связь с ИТОГ ДЕНЬГИ 2024'!D85</f>
        <v>0</v>
      </c>
      <c r="AE90" s="15">
        <f>J90+Z90-'[1]связь с ИТОГ ДЕНЬГИ 2024'!E85</f>
        <v>0</v>
      </c>
    </row>
    <row r="91" spans="1:31" ht="15.6" hidden="1">
      <c r="A91" s="22" t="s">
        <v>87</v>
      </c>
      <c r="B91" s="14">
        <v>0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L91" s="14">
        <v>0</v>
      </c>
      <c r="M91" s="14">
        <v>0</v>
      </c>
      <c r="N91" s="14">
        <v>0</v>
      </c>
      <c r="O91" s="14">
        <v>0</v>
      </c>
      <c r="P91" s="14">
        <v>0</v>
      </c>
      <c r="Q91" s="14">
        <v>0</v>
      </c>
      <c r="R91" s="14">
        <v>0</v>
      </c>
      <c r="S91" s="14">
        <v>0</v>
      </c>
      <c r="T91" s="14">
        <v>0</v>
      </c>
      <c r="U91" s="14">
        <v>0</v>
      </c>
      <c r="V91" s="14">
        <v>0</v>
      </c>
      <c r="W91" s="14">
        <v>0</v>
      </c>
      <c r="X91" s="14">
        <v>0</v>
      </c>
      <c r="Y91" s="14">
        <v>0</v>
      </c>
      <c r="Z91" s="14">
        <v>0</v>
      </c>
      <c r="AC91" s="15">
        <f>D91+T91-'[1]связь с ИТОГ ДЕНЬГИ 2024'!C86</f>
        <v>0</v>
      </c>
      <c r="AD91" s="15">
        <f>W91+G91-'[1]связь с ИТОГ ДЕНЬГИ 2024'!D86</f>
        <v>0</v>
      </c>
      <c r="AE91" s="15">
        <f>J91+Z91-'[1]связь с ИТОГ ДЕНЬГИ 2024'!E86</f>
        <v>0</v>
      </c>
    </row>
    <row r="92" spans="1:31" ht="15.6" hidden="1">
      <c r="A92" s="22" t="s">
        <v>88</v>
      </c>
      <c r="B92" s="14">
        <v>0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  <c r="Q92" s="14">
        <v>0</v>
      </c>
      <c r="R92" s="14">
        <v>0</v>
      </c>
      <c r="S92" s="14">
        <v>0</v>
      </c>
      <c r="T92" s="14">
        <v>0</v>
      </c>
      <c r="U92" s="14">
        <v>0</v>
      </c>
      <c r="V92" s="14">
        <v>0</v>
      </c>
      <c r="W92" s="14">
        <v>0</v>
      </c>
      <c r="X92" s="14">
        <v>0</v>
      </c>
      <c r="Y92" s="14">
        <v>0</v>
      </c>
      <c r="Z92" s="14">
        <v>0</v>
      </c>
      <c r="AC92" s="15">
        <f>D92+T92-'[1]связь с ИТОГ ДЕНЬГИ 2024'!C87</f>
        <v>0</v>
      </c>
      <c r="AD92" s="15">
        <f>W92+G92-'[1]связь с ИТОГ ДЕНЬГИ 2024'!D87</f>
        <v>0</v>
      </c>
      <c r="AE92" s="15">
        <f>J92+Z92-'[1]связь с ИТОГ ДЕНЬГИ 2024'!E87</f>
        <v>0</v>
      </c>
    </row>
    <row r="93" spans="1:31" ht="15.6" hidden="1">
      <c r="A93" s="22" t="s">
        <v>89</v>
      </c>
      <c r="B93" s="14">
        <v>0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4">
        <v>0</v>
      </c>
      <c r="S93" s="14">
        <v>0</v>
      </c>
      <c r="T93" s="14">
        <v>0</v>
      </c>
      <c r="U93" s="14">
        <v>0</v>
      </c>
      <c r="V93" s="14">
        <v>0</v>
      </c>
      <c r="W93" s="14">
        <v>0</v>
      </c>
      <c r="X93" s="14">
        <v>0</v>
      </c>
      <c r="Y93" s="14">
        <v>0</v>
      </c>
      <c r="Z93" s="14">
        <v>0</v>
      </c>
      <c r="AC93" s="15">
        <f>D93+T93-'[1]связь с ИТОГ ДЕНЬГИ 2024'!C88</f>
        <v>0</v>
      </c>
      <c r="AD93" s="15">
        <f>W93+G93-'[1]связь с ИТОГ ДЕНЬГИ 2024'!D88</f>
        <v>0</v>
      </c>
      <c r="AE93" s="15">
        <f>J93+Z93-'[1]связь с ИТОГ ДЕНЬГИ 2024'!E88</f>
        <v>0</v>
      </c>
    </row>
    <row r="94" spans="1:31" ht="15.6" hidden="1">
      <c r="A94" s="22" t="s">
        <v>90</v>
      </c>
      <c r="B94" s="14">
        <v>0</v>
      </c>
      <c r="C94" s="14">
        <v>0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14">
        <v>0</v>
      </c>
      <c r="W94" s="14">
        <v>0</v>
      </c>
      <c r="X94" s="14">
        <v>0</v>
      </c>
      <c r="Y94" s="14">
        <v>0</v>
      </c>
      <c r="Z94" s="14">
        <v>0</v>
      </c>
      <c r="AC94" s="15">
        <f>D94+T94-'[1]связь с ИТОГ ДЕНЬГИ 2024'!C89</f>
        <v>0</v>
      </c>
      <c r="AD94" s="15">
        <f>W94+G94-'[1]связь с ИТОГ ДЕНЬГИ 2024'!D89</f>
        <v>0</v>
      </c>
      <c r="AE94" s="15">
        <f>J94+Z94-'[1]связь с ИТОГ ДЕНЬГИ 2024'!E89</f>
        <v>0</v>
      </c>
    </row>
    <row r="95" spans="1:31" ht="15.6" hidden="1">
      <c r="A95" s="22" t="s">
        <v>91</v>
      </c>
      <c r="B95" s="14">
        <v>0</v>
      </c>
      <c r="C95" s="14">
        <v>0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L95" s="14">
        <v>0</v>
      </c>
      <c r="M95" s="14">
        <v>0</v>
      </c>
      <c r="N95" s="14">
        <v>0</v>
      </c>
      <c r="O95" s="14">
        <v>0</v>
      </c>
      <c r="P95" s="14">
        <v>0</v>
      </c>
      <c r="Q95" s="14">
        <v>0</v>
      </c>
      <c r="R95" s="14">
        <v>0</v>
      </c>
      <c r="S95" s="14">
        <v>0</v>
      </c>
      <c r="T95" s="14">
        <v>0</v>
      </c>
      <c r="U95" s="14">
        <v>0</v>
      </c>
      <c r="V95" s="14">
        <v>0</v>
      </c>
      <c r="W95" s="14">
        <v>0</v>
      </c>
      <c r="X95" s="14">
        <v>0</v>
      </c>
      <c r="Y95" s="14">
        <v>0</v>
      </c>
      <c r="Z95" s="14">
        <v>0</v>
      </c>
      <c r="AC95" s="15">
        <f>D95+T95-'[1]связь с ИТОГ ДЕНЬГИ 2024'!C90</f>
        <v>0</v>
      </c>
      <c r="AD95" s="15">
        <f>W95+G95-'[1]связь с ИТОГ ДЕНЬГИ 2024'!D90</f>
        <v>0</v>
      </c>
      <c r="AE95" s="15">
        <f>J95+Z95-'[1]связь с ИТОГ ДЕНЬГИ 2024'!E90</f>
        <v>0</v>
      </c>
    </row>
    <row r="96" spans="1:31" ht="15.6" hidden="1">
      <c r="A96" s="22" t="s">
        <v>92</v>
      </c>
      <c r="B96" s="14">
        <v>0</v>
      </c>
      <c r="C96" s="14">
        <v>0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L96" s="14">
        <v>0</v>
      </c>
      <c r="M96" s="14">
        <v>0</v>
      </c>
      <c r="N96" s="14">
        <v>0</v>
      </c>
      <c r="O96" s="14">
        <v>0</v>
      </c>
      <c r="P96" s="14">
        <v>0</v>
      </c>
      <c r="Q96" s="14">
        <v>0</v>
      </c>
      <c r="R96" s="14">
        <v>0</v>
      </c>
      <c r="S96" s="14">
        <v>0</v>
      </c>
      <c r="T96" s="14">
        <v>0</v>
      </c>
      <c r="U96" s="14">
        <v>0</v>
      </c>
      <c r="V96" s="14">
        <v>0</v>
      </c>
      <c r="W96" s="14">
        <v>0</v>
      </c>
      <c r="X96" s="14">
        <v>0</v>
      </c>
      <c r="Y96" s="14">
        <v>0</v>
      </c>
      <c r="Z96" s="14">
        <v>0</v>
      </c>
      <c r="AC96" s="15">
        <f>D96+T96-'[1]связь с ИТОГ ДЕНЬГИ 2024'!C91</f>
        <v>0</v>
      </c>
      <c r="AD96" s="15">
        <f>W96+G96-'[1]связь с ИТОГ ДЕНЬГИ 2024'!D91</f>
        <v>0</v>
      </c>
      <c r="AE96" s="15">
        <f>J96+Z96-'[1]связь с ИТОГ ДЕНЬГИ 2024'!E91</f>
        <v>0</v>
      </c>
    </row>
    <row r="97" spans="1:31" hidden="1">
      <c r="A97" s="16" t="s">
        <v>93</v>
      </c>
      <c r="B97" s="14">
        <v>0</v>
      </c>
      <c r="C97" s="14">
        <v>0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  <c r="U97" s="14">
        <v>0</v>
      </c>
      <c r="V97" s="14">
        <v>0</v>
      </c>
      <c r="W97" s="14">
        <v>0</v>
      </c>
      <c r="X97" s="14">
        <v>0</v>
      </c>
      <c r="Y97" s="14">
        <v>0</v>
      </c>
      <c r="Z97" s="14">
        <v>0</v>
      </c>
      <c r="AC97" s="15">
        <f>D97+T97-'[1]связь с ИТОГ ДЕНЬГИ 2024'!C92</f>
        <v>0</v>
      </c>
      <c r="AD97" s="15">
        <f>W97+G97-'[1]связь с ИТОГ ДЕНЬГИ 2024'!D92</f>
        <v>0</v>
      </c>
      <c r="AE97" s="15">
        <f>J97+Z97-'[1]связь с ИТОГ ДЕНЬГИ 2024'!E92</f>
        <v>0</v>
      </c>
    </row>
    <row r="98" spans="1:31">
      <c r="A98" s="16" t="s">
        <v>94</v>
      </c>
      <c r="B98" s="14">
        <v>41833</v>
      </c>
      <c r="C98" s="14">
        <v>77394</v>
      </c>
      <c r="D98" s="14">
        <v>119227</v>
      </c>
      <c r="E98" s="14">
        <v>396973.80588039325</v>
      </c>
      <c r="F98" s="14">
        <v>732527.19411960687</v>
      </c>
      <c r="G98" s="14">
        <v>1129501</v>
      </c>
      <c r="H98" s="14">
        <v>1786037160.0999999</v>
      </c>
      <c r="I98" s="14">
        <v>3172035609.8899999</v>
      </c>
      <c r="J98" s="14">
        <v>4958072769.9899998</v>
      </c>
      <c r="K98" s="14">
        <v>0</v>
      </c>
      <c r="L98" s="14">
        <v>989</v>
      </c>
      <c r="M98" s="14">
        <v>1651</v>
      </c>
      <c r="N98" s="14">
        <v>2640</v>
      </c>
      <c r="O98" s="14">
        <v>193581812.1860179</v>
      </c>
      <c r="P98" s="14">
        <v>324399418.81398213</v>
      </c>
      <c r="Q98" s="14">
        <v>517981231</v>
      </c>
      <c r="R98" s="14">
        <v>1420</v>
      </c>
      <c r="S98" s="14">
        <v>2538</v>
      </c>
      <c r="T98" s="14">
        <v>3958</v>
      </c>
      <c r="U98" s="14">
        <v>18314.175771021863</v>
      </c>
      <c r="V98" s="14">
        <v>32603.824228978137</v>
      </c>
      <c r="W98" s="14">
        <v>50918</v>
      </c>
      <c r="X98" s="14">
        <v>67401480.371558994</v>
      </c>
      <c r="Y98" s="14">
        <v>113698244.62224101</v>
      </c>
      <c r="Z98" s="14">
        <v>181099724.99379998</v>
      </c>
      <c r="AC98" s="15">
        <f>D98+T98-'[1]связь с ИТОГ ДЕНЬГИ 2024'!C93</f>
        <v>0</v>
      </c>
      <c r="AD98" s="15">
        <f>W98+G98-'[1]связь с ИТОГ ДЕНЬГИ 2024'!D93</f>
        <v>0</v>
      </c>
      <c r="AE98" s="15">
        <f>J98+Z98-'[1]связь с ИТОГ ДЕНЬГИ 2024'!E93</f>
        <v>-6.1979293823242188E-3</v>
      </c>
    </row>
    <row r="99" spans="1:31" ht="15.6" hidden="1">
      <c r="A99" s="23"/>
      <c r="D99" s="24">
        <f>'[1]связь с ИТОГ ДЕНЬГИ 2024'!C93</f>
        <v>123185</v>
      </c>
      <c r="J99" s="24">
        <f>'[1]связь с ИТОГ ДЕНЬГИ 2024'!E93</f>
        <v>5139172494.9899979</v>
      </c>
      <c r="K99" s="1"/>
      <c r="N99" s="24">
        <f>'[1]ОБЪЕМЫ ВСЕГО'!F93</f>
        <v>2640</v>
      </c>
      <c r="Q99" s="24">
        <f>'[1]ОБЪЕМЫ ВСЕГО'!H93</f>
        <v>517981231</v>
      </c>
      <c r="T99" s="24">
        <f>'[1]ОБЪЕМЫ ВСЕГО'!L93</f>
        <v>3958</v>
      </c>
      <c r="Z99" s="24">
        <f>'[1]ОБЪЕМЫ ВСЕГО'!N93</f>
        <v>181099724.99379998</v>
      </c>
    </row>
    <row r="100" spans="1:31" hidden="1">
      <c r="D100" s="24">
        <f>D99-D98-T98</f>
        <v>0</v>
      </c>
      <c r="J100" s="24">
        <f>J99-J98-Z98</f>
        <v>6.1981081962585449E-3</v>
      </c>
      <c r="K100" s="1"/>
      <c r="N100" s="26">
        <f>N99-N98</f>
        <v>0</v>
      </c>
      <c r="Q100" s="26">
        <f>Q99-Q98</f>
        <v>0</v>
      </c>
      <c r="T100" s="26">
        <f>T99-T98</f>
        <v>0</v>
      </c>
      <c r="Z100" s="26">
        <f>Z99-Z98</f>
        <v>0</v>
      </c>
    </row>
    <row r="101" spans="1:31" hidden="1"/>
    <row r="102" spans="1:31" hidden="1"/>
    <row r="103" spans="1:31" hidden="1"/>
    <row r="104" spans="1:31" hidden="1"/>
  </sheetData>
  <mergeCells count="10">
    <mergeCell ref="A4:J4"/>
    <mergeCell ref="F1:J1"/>
    <mergeCell ref="R7:T7"/>
    <mergeCell ref="X7:Z7"/>
    <mergeCell ref="A7:A9"/>
    <mergeCell ref="B7:D7"/>
    <mergeCell ref="E7:G7"/>
    <mergeCell ref="H7:J7"/>
    <mergeCell ref="L7:N7"/>
    <mergeCell ref="O7:Q7"/>
  </mergeCells>
  <pageMargins left="0.19685039370078741" right="0.19685039370078741" top="0.74803149606299213" bottom="0.15748031496062992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03"/>
  <sheetViews>
    <sheetView topLeftCell="A27" zoomScale="60" zoomScaleNormal="60" workbookViewId="0">
      <selection activeCell="F40" sqref="F40"/>
    </sheetView>
  </sheetViews>
  <sheetFormatPr defaultColWidth="9.109375" defaultRowHeight="14.4"/>
  <cols>
    <col min="1" max="1" width="68.33203125" style="25" customWidth="1"/>
    <col min="2" max="2" width="19.6640625" style="1" customWidth="1"/>
    <col min="3" max="3" width="21.109375" style="1" customWidth="1"/>
    <col min="4" max="4" width="21" style="1" customWidth="1"/>
    <col min="5" max="5" width="18.5546875" style="1" customWidth="1"/>
    <col min="6" max="6" width="19.77734375" style="1" customWidth="1"/>
    <col min="7" max="7" width="20.33203125" style="1" customWidth="1"/>
    <col min="8" max="8" width="20.21875" style="1" customWidth="1"/>
    <col min="9" max="9" width="20.6640625" style="1" customWidth="1"/>
    <col min="10" max="10" width="20.33203125" style="1" customWidth="1"/>
    <col min="11" max="11" width="9.109375" style="3"/>
    <col min="12" max="12" width="0" style="3" hidden="1" customWidth="1"/>
    <col min="13" max="13" width="11.44140625" style="3" hidden="1" customWidth="1"/>
    <col min="14" max="17" width="0" style="3" hidden="1" customWidth="1"/>
    <col min="18" max="16384" width="9.109375" style="3"/>
  </cols>
  <sheetData>
    <row r="1" spans="1:13" ht="15.6">
      <c r="A1" s="2" t="s">
        <v>95</v>
      </c>
    </row>
    <row r="2" spans="1:13" ht="18">
      <c r="A2" s="33" t="s">
        <v>3</v>
      </c>
      <c r="B2" s="5" t="s">
        <v>96</v>
      </c>
      <c r="C2" s="6"/>
      <c r="D2" s="6"/>
      <c r="E2" s="5" t="s">
        <v>97</v>
      </c>
      <c r="F2" s="6"/>
      <c r="G2" s="6"/>
      <c r="H2" s="5" t="s">
        <v>6</v>
      </c>
      <c r="I2" s="6"/>
      <c r="J2" s="40"/>
    </row>
    <row r="3" spans="1:13" ht="52.5" customHeight="1">
      <c r="A3" s="33"/>
      <c r="B3" s="7" t="s">
        <v>7</v>
      </c>
      <c r="C3" s="7" t="s">
        <v>8</v>
      </c>
      <c r="D3" s="7" t="s">
        <v>9</v>
      </c>
      <c r="E3" s="9" t="s">
        <v>7</v>
      </c>
      <c r="F3" s="9" t="s">
        <v>8</v>
      </c>
      <c r="G3" s="9" t="s">
        <v>9</v>
      </c>
      <c r="H3" s="7" t="s">
        <v>7</v>
      </c>
      <c r="I3" s="7" t="s">
        <v>8</v>
      </c>
      <c r="J3" s="8" t="s">
        <v>9</v>
      </c>
    </row>
    <row r="4" spans="1:13">
      <c r="A4" s="33"/>
      <c r="B4" s="10"/>
      <c r="C4" s="10"/>
      <c r="D4" s="10" t="s">
        <v>10</v>
      </c>
      <c r="E4" s="10"/>
      <c r="F4" s="10"/>
      <c r="G4" s="10" t="s">
        <v>10</v>
      </c>
      <c r="H4" s="10"/>
      <c r="I4" s="10"/>
      <c r="J4" s="10" t="s">
        <v>10</v>
      </c>
    </row>
    <row r="5" spans="1:13" ht="15.6">
      <c r="A5" s="11" t="s">
        <v>11</v>
      </c>
      <c r="B5" s="12"/>
      <c r="C5" s="12"/>
      <c r="D5" s="12"/>
      <c r="E5" s="12"/>
      <c r="F5" s="12"/>
      <c r="G5" s="12"/>
      <c r="H5" s="12"/>
      <c r="I5" s="12"/>
      <c r="J5" s="12"/>
    </row>
    <row r="6" spans="1:13" ht="15.6">
      <c r="A6" s="13" t="s">
        <v>12</v>
      </c>
      <c r="B6" s="14">
        <v>42897</v>
      </c>
      <c r="C6" s="14">
        <v>67103</v>
      </c>
      <c r="D6" s="14">
        <v>110000</v>
      </c>
      <c r="E6" s="14">
        <v>695.33767228177646</v>
      </c>
      <c r="F6" s="14">
        <v>815.66232771822365</v>
      </c>
      <c r="G6" s="14">
        <v>1511</v>
      </c>
      <c r="H6" s="14">
        <v>14797911.050000001</v>
      </c>
      <c r="I6" s="14">
        <v>22651895.010000002</v>
      </c>
      <c r="J6" s="14">
        <v>37449806.060000002</v>
      </c>
      <c r="L6" s="15">
        <f>D6-'[1]связь с ИТОГ ДЕНЬГИ 2024'!K6</f>
        <v>0</v>
      </c>
      <c r="M6" s="27">
        <f>J6-'[1]связь с ИТОГ ДЕНЬГИ 2024'!P6</f>
        <v>0</v>
      </c>
    </row>
    <row r="7" spans="1:13" ht="15.6">
      <c r="A7" s="13" t="s">
        <v>13</v>
      </c>
      <c r="B7" s="14">
        <v>40220</v>
      </c>
      <c r="C7" s="14">
        <v>60014</v>
      </c>
      <c r="D7" s="14">
        <v>100234</v>
      </c>
      <c r="E7" s="14">
        <v>7795.4122802793172</v>
      </c>
      <c r="F7" s="14">
        <v>9379.3077197206858</v>
      </c>
      <c r="G7" s="14">
        <v>17174.72</v>
      </c>
      <c r="H7" s="14">
        <v>21749060.050000001</v>
      </c>
      <c r="I7" s="14">
        <v>32796423.539999999</v>
      </c>
      <c r="J7" s="14">
        <v>54545483.590000004</v>
      </c>
      <c r="L7" s="15">
        <f>D7-'[1]связь с ИТОГ ДЕНЬГИ 2024'!K7</f>
        <v>0</v>
      </c>
      <c r="M7" s="27">
        <f>J7-'[1]связь с ИТОГ ДЕНЬГИ 2024'!P7</f>
        <v>-0.19544215500354767</v>
      </c>
    </row>
    <row r="8" spans="1:13" ht="15.6">
      <c r="A8" s="13" t="s">
        <v>14</v>
      </c>
      <c r="B8" s="14">
        <v>22929</v>
      </c>
      <c r="C8" s="14">
        <v>39071</v>
      </c>
      <c r="D8" s="14">
        <v>62000</v>
      </c>
      <c r="E8" s="14">
        <v>0</v>
      </c>
      <c r="F8" s="14">
        <v>0</v>
      </c>
      <c r="G8" s="14">
        <v>0</v>
      </c>
      <c r="H8" s="14">
        <v>7462214.5499999998</v>
      </c>
      <c r="I8" s="14">
        <v>12711345.449999999</v>
      </c>
      <c r="J8" s="14">
        <v>20173560</v>
      </c>
      <c r="L8" s="15">
        <f>D8-'[1]связь с ИТОГ ДЕНЬГИ 2024'!K8</f>
        <v>0</v>
      </c>
      <c r="M8" s="27">
        <f>J8-'[1]связь с ИТОГ ДЕНЬГИ 2024'!P8</f>
        <v>0</v>
      </c>
    </row>
    <row r="9" spans="1:13" ht="15.6">
      <c r="A9" s="13" t="s">
        <v>15</v>
      </c>
      <c r="B9" s="14">
        <v>26430</v>
      </c>
      <c r="C9" s="14">
        <v>34570</v>
      </c>
      <c r="D9" s="14">
        <v>61000</v>
      </c>
      <c r="E9" s="14">
        <v>134589.79229508198</v>
      </c>
      <c r="F9" s="14">
        <v>176041.20770491805</v>
      </c>
      <c r="G9" s="14">
        <v>310631</v>
      </c>
      <c r="H9" s="14">
        <v>23438490.059999999</v>
      </c>
      <c r="I9" s="14">
        <v>31049293.649999999</v>
      </c>
      <c r="J9" s="14">
        <v>54487783.709999993</v>
      </c>
      <c r="L9" s="15">
        <f>D9-'[1]связь с ИТОГ ДЕНЬГИ 2024'!K9</f>
        <v>0</v>
      </c>
      <c r="M9" s="27">
        <f>J9-'[1]связь с ИТОГ ДЕНЬГИ 2024'!P9</f>
        <v>0</v>
      </c>
    </row>
    <row r="10" spans="1:13" ht="15.6">
      <c r="A10" s="13" t="s">
        <v>16</v>
      </c>
      <c r="B10" s="14">
        <v>1365</v>
      </c>
      <c r="C10" s="14">
        <v>2135</v>
      </c>
      <c r="D10" s="14">
        <v>3500</v>
      </c>
      <c r="E10" s="14">
        <v>0</v>
      </c>
      <c r="F10" s="14">
        <v>0</v>
      </c>
      <c r="G10" s="14">
        <v>0</v>
      </c>
      <c r="H10" s="14">
        <v>310846.23</v>
      </c>
      <c r="I10" s="14">
        <v>486138.77</v>
      </c>
      <c r="J10" s="14">
        <v>796985</v>
      </c>
      <c r="L10" s="15">
        <f>D10-'[1]связь с ИТОГ ДЕНЬГИ 2024'!K10</f>
        <v>0</v>
      </c>
      <c r="M10" s="27">
        <f>J10-'[1]связь с ИТОГ ДЕНЬГИ 2024'!P10</f>
        <v>0</v>
      </c>
    </row>
    <row r="11" spans="1:13" ht="15.6">
      <c r="A11" s="13" t="s">
        <v>17</v>
      </c>
      <c r="B11" s="14">
        <v>2449</v>
      </c>
      <c r="C11" s="14">
        <v>4251</v>
      </c>
      <c r="D11" s="14">
        <v>6700</v>
      </c>
      <c r="E11" s="14">
        <v>0</v>
      </c>
      <c r="F11" s="14">
        <v>0</v>
      </c>
      <c r="G11" s="14">
        <v>0</v>
      </c>
      <c r="H11" s="14">
        <v>9322238.9199999999</v>
      </c>
      <c r="I11" s="14">
        <v>14413981.07</v>
      </c>
      <c r="J11" s="14">
        <v>23736219.990000002</v>
      </c>
      <c r="L11" s="15">
        <f>D11-'[1]связь с ИТОГ ДЕНЬГИ 2024'!K11</f>
        <v>0</v>
      </c>
      <c r="M11" s="27">
        <f>J11-'[1]связь с ИТОГ ДЕНЬГИ 2024'!P11</f>
        <v>2.6539936661720276E-3</v>
      </c>
    </row>
    <row r="12" spans="1:13" ht="15.6" hidden="1">
      <c r="A12" s="13" t="s">
        <v>18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L12" s="15">
        <f>D12-'[1]связь с ИТОГ ДЕНЬГИ 2024'!K12</f>
        <v>0</v>
      </c>
      <c r="M12" s="27">
        <f>J12-'[1]связь с ИТОГ ДЕНЬГИ 2024'!P12</f>
        <v>0</v>
      </c>
    </row>
    <row r="13" spans="1:13" ht="15.6" hidden="1">
      <c r="A13" s="13" t="s">
        <v>19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L13" s="15">
        <f>D13-'[1]связь с ИТОГ ДЕНЬГИ 2024'!K13</f>
        <v>0</v>
      </c>
      <c r="M13" s="27">
        <f>J13-'[1]связь с ИТОГ ДЕНЬГИ 2024'!P13</f>
        <v>0</v>
      </c>
    </row>
    <row r="14" spans="1:13" ht="31.2" hidden="1">
      <c r="A14" s="13" t="s">
        <v>20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L14" s="15">
        <f>D14-'[1]связь с ИТОГ ДЕНЬГИ 2024'!K14</f>
        <v>0</v>
      </c>
      <c r="M14" s="27">
        <f>J14-'[1]связь с ИТОГ ДЕНЬГИ 2024'!P14</f>
        <v>0</v>
      </c>
    </row>
    <row r="15" spans="1:13" ht="15.6" hidden="1">
      <c r="A15" s="13"/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L15" s="15">
        <f>D15-'[1]связь с ИТОГ ДЕНЬГИ 2024'!K15</f>
        <v>0</v>
      </c>
      <c r="M15" s="27">
        <f>J15-'[1]связь с ИТОГ ДЕНЬГИ 2024'!P15</f>
        <v>0</v>
      </c>
    </row>
    <row r="16" spans="1:13" ht="15.6" hidden="1">
      <c r="A16" s="13"/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L16" s="15">
        <f>D16-'[1]связь с ИТОГ ДЕНЬГИ 2024'!K16</f>
        <v>0</v>
      </c>
      <c r="M16" s="27">
        <f>J16-'[1]связь с ИТОГ ДЕНЬГИ 2024'!P16</f>
        <v>0</v>
      </c>
    </row>
    <row r="17" spans="1:13">
      <c r="A17" s="16" t="s">
        <v>21</v>
      </c>
      <c r="B17" s="14">
        <v>136290</v>
      </c>
      <c r="C17" s="14">
        <v>207144</v>
      </c>
      <c r="D17" s="14">
        <v>343434</v>
      </c>
      <c r="E17" s="14">
        <v>143080.54224764308</v>
      </c>
      <c r="F17" s="14">
        <v>186236.17775235698</v>
      </c>
      <c r="G17" s="14">
        <v>329316.71999999997</v>
      </c>
      <c r="H17" s="14">
        <v>77080760.859999999</v>
      </c>
      <c r="I17" s="14">
        <v>114109077.49000001</v>
      </c>
      <c r="J17" s="14">
        <v>191189838.35000002</v>
      </c>
      <c r="L17" s="15" t="e">
        <f>#REF!-'[2]ОБЪЕМЫ ВСЕГО'!AV17</f>
        <v>#REF!</v>
      </c>
    </row>
    <row r="18" spans="1:13" ht="15.6">
      <c r="A18" s="11" t="s">
        <v>22</v>
      </c>
      <c r="B18" s="14"/>
      <c r="C18" s="14"/>
      <c r="D18" s="14"/>
      <c r="E18" s="14"/>
      <c r="F18" s="14"/>
      <c r="G18" s="14"/>
      <c r="H18" s="14"/>
      <c r="I18" s="14"/>
      <c r="J18" s="14"/>
      <c r="L18" s="15" t="e">
        <f>#REF!-'[2]ОБЪЕМЫ ВСЕГО'!AV18</f>
        <v>#REF!</v>
      </c>
    </row>
    <row r="19" spans="1:13" ht="15.6">
      <c r="A19" s="13" t="s">
        <v>23</v>
      </c>
      <c r="B19" s="14">
        <v>1237</v>
      </c>
      <c r="C19" s="14">
        <v>1263</v>
      </c>
      <c r="D19" s="14">
        <v>2500</v>
      </c>
      <c r="E19" s="14">
        <v>0</v>
      </c>
      <c r="F19" s="14">
        <v>0</v>
      </c>
      <c r="G19" s="14">
        <v>0</v>
      </c>
      <c r="H19" s="14">
        <v>349345.76</v>
      </c>
      <c r="I19" s="14">
        <v>356654.24</v>
      </c>
      <c r="J19" s="14">
        <v>706000</v>
      </c>
      <c r="L19" s="15">
        <f>D19-'[1]связь с ИТОГ ДЕНЬГИ 2024'!K19</f>
        <v>0</v>
      </c>
      <c r="M19" s="27">
        <f>J19-'[1]связь с ИТОГ ДЕНЬГИ 2024'!P19</f>
        <v>0</v>
      </c>
    </row>
    <row r="20" spans="1:13" ht="15.6" customHeight="1">
      <c r="A20" s="13" t="s">
        <v>24</v>
      </c>
      <c r="B20" s="14">
        <v>79883</v>
      </c>
      <c r="C20" s="14">
        <v>113520</v>
      </c>
      <c r="D20" s="14">
        <v>193403</v>
      </c>
      <c r="E20" s="14">
        <v>0</v>
      </c>
      <c r="F20" s="14">
        <v>0</v>
      </c>
      <c r="G20" s="14">
        <v>0</v>
      </c>
      <c r="H20" s="14">
        <v>89863251.120000005</v>
      </c>
      <c r="I20" s="14">
        <v>120277770.28</v>
      </c>
      <c r="J20" s="14">
        <v>210141021.40000001</v>
      </c>
      <c r="L20" s="15">
        <f>D20-'[1]связь с ИТОГ ДЕНЬГИ 2024'!K20</f>
        <v>0</v>
      </c>
      <c r="M20" s="27">
        <f>J20-'[1]связь с ИТОГ ДЕНЬГИ 2024'!P20</f>
        <v>5318116.4232715666</v>
      </c>
    </row>
    <row r="21" spans="1:13" ht="15.6">
      <c r="A21" s="17" t="s">
        <v>25</v>
      </c>
      <c r="B21" s="14">
        <v>659</v>
      </c>
      <c r="C21" s="14">
        <v>667</v>
      </c>
      <c r="D21" s="14">
        <v>1326</v>
      </c>
      <c r="E21" s="14">
        <v>61.56</v>
      </c>
      <c r="F21" s="14">
        <v>45.72</v>
      </c>
      <c r="G21" s="14">
        <v>107.28</v>
      </c>
      <c r="H21" s="14">
        <v>233032.26</v>
      </c>
      <c r="I21" s="14">
        <v>237999.16</v>
      </c>
      <c r="J21" s="14">
        <v>471031.42000000004</v>
      </c>
      <c r="L21" s="15">
        <f>D21-'[1]связь с ИТОГ ДЕНЬГИ 2024'!K21</f>
        <v>0</v>
      </c>
      <c r="M21" s="27">
        <f>J21-'[1]связь с ИТОГ ДЕНЬГИ 2024'!P21</f>
        <v>0</v>
      </c>
    </row>
    <row r="22" spans="1:13" ht="15.6">
      <c r="A22" s="13" t="s">
        <v>26</v>
      </c>
      <c r="B22" s="14">
        <v>32172</v>
      </c>
      <c r="C22" s="14">
        <v>60002</v>
      </c>
      <c r="D22" s="14">
        <v>92174</v>
      </c>
      <c r="E22" s="14">
        <v>0</v>
      </c>
      <c r="F22" s="14">
        <v>0</v>
      </c>
      <c r="G22" s="14">
        <v>0</v>
      </c>
      <c r="H22" s="14">
        <v>42891905.899999999</v>
      </c>
      <c r="I22" s="14">
        <v>78941334.150000006</v>
      </c>
      <c r="J22" s="14">
        <v>121833240.05000001</v>
      </c>
      <c r="L22" s="15">
        <f>D22-'[1]связь с ИТОГ ДЕНЬГИ 2024'!K22</f>
        <v>0</v>
      </c>
      <c r="M22" s="27">
        <f>J22-'[1]связь с ИТОГ ДЕНЬГИ 2024'!P22</f>
        <v>-4530670.4055912793</v>
      </c>
    </row>
    <row r="23" spans="1:13" ht="15.6">
      <c r="A23" s="13" t="s">
        <v>27</v>
      </c>
      <c r="B23" s="14">
        <v>49838</v>
      </c>
      <c r="C23" s="14">
        <v>94344</v>
      </c>
      <c r="D23" s="14">
        <v>144182</v>
      </c>
      <c r="E23" s="14">
        <v>0</v>
      </c>
      <c r="F23" s="14">
        <v>0</v>
      </c>
      <c r="G23" s="14">
        <v>0</v>
      </c>
      <c r="H23" s="14">
        <v>59731040.590000004</v>
      </c>
      <c r="I23" s="14">
        <v>108484559.47</v>
      </c>
      <c r="J23" s="14">
        <v>168215600.06</v>
      </c>
      <c r="L23" s="15">
        <f>D23-'[1]связь с ИТОГ ДЕНЬГИ 2024'!K23</f>
        <v>0</v>
      </c>
      <c r="M23" s="27">
        <f>J23-'[1]связь с ИТОГ ДЕНЬГИ 2024'!P23</f>
        <v>-6046320.4909342229</v>
      </c>
    </row>
    <row r="24" spans="1:13" ht="15.6">
      <c r="A24" s="13" t="s">
        <v>28</v>
      </c>
      <c r="B24" s="14">
        <v>101808</v>
      </c>
      <c r="C24" s="14">
        <v>75093</v>
      </c>
      <c r="D24" s="14">
        <v>176901</v>
      </c>
      <c r="E24" s="14">
        <v>0</v>
      </c>
      <c r="F24" s="14">
        <v>0</v>
      </c>
      <c r="G24" s="14">
        <v>0</v>
      </c>
      <c r="H24" s="14">
        <v>125313333.56</v>
      </c>
      <c r="I24" s="14">
        <v>87090990.780000001</v>
      </c>
      <c r="J24" s="14">
        <v>212404324.34</v>
      </c>
      <c r="L24" s="15">
        <f>D24-'[1]связь с ИТОГ ДЕНЬГИ 2024'!K24</f>
        <v>0</v>
      </c>
      <c r="M24" s="27">
        <f>J24-'[1]связь с ИТОГ ДЕНЬГИ 2024'!P24</f>
        <v>-10452008.574153781</v>
      </c>
    </row>
    <row r="25" spans="1:13" ht="15.6">
      <c r="A25" s="13" t="s">
        <v>29</v>
      </c>
      <c r="B25" s="14">
        <v>46898</v>
      </c>
      <c r="C25" s="14">
        <v>48421</v>
      </c>
      <c r="D25" s="14">
        <v>95319</v>
      </c>
      <c r="E25" s="14">
        <v>0</v>
      </c>
      <c r="F25" s="14">
        <v>0</v>
      </c>
      <c r="G25" s="14">
        <v>0</v>
      </c>
      <c r="H25" s="14">
        <v>52431012.119999997</v>
      </c>
      <c r="I25" s="14">
        <v>51573829.619999997</v>
      </c>
      <c r="J25" s="14">
        <v>104004841.73999999</v>
      </c>
      <c r="L25" s="15">
        <f>D25-'[1]связь с ИТОГ ДЕНЬГИ 2024'!K25</f>
        <v>0</v>
      </c>
      <c r="M25" s="27">
        <f>J25-'[1]связь с ИТОГ ДЕНЬГИ 2024'!P25</f>
        <v>-952545.39416311681</v>
      </c>
    </row>
    <row r="26" spans="1:13" ht="15.6">
      <c r="A26" s="13" t="s">
        <v>30</v>
      </c>
      <c r="B26" s="14">
        <v>17829</v>
      </c>
      <c r="C26" s="14">
        <v>46862</v>
      </c>
      <c r="D26" s="14">
        <v>64691</v>
      </c>
      <c r="E26" s="14">
        <v>0</v>
      </c>
      <c r="F26" s="14">
        <v>0</v>
      </c>
      <c r="G26" s="14">
        <v>0</v>
      </c>
      <c r="H26" s="14">
        <v>14716993.98</v>
      </c>
      <c r="I26" s="14">
        <v>38922512.619999997</v>
      </c>
      <c r="J26" s="14">
        <v>53639506.599999994</v>
      </c>
      <c r="L26" s="15">
        <f>D26-'[1]связь с ИТОГ ДЕНЬГИ 2024'!K26</f>
        <v>0</v>
      </c>
      <c r="M26" s="27">
        <f>J26-'[1]связь с ИТОГ ДЕНЬГИ 2024'!P26</f>
        <v>-3947216.0062232018</v>
      </c>
    </row>
    <row r="27" spans="1:13" ht="15.6">
      <c r="A27" s="13" t="s">
        <v>31</v>
      </c>
      <c r="B27" s="14">
        <v>17167</v>
      </c>
      <c r="C27" s="14">
        <v>40627</v>
      </c>
      <c r="D27" s="14">
        <v>57794</v>
      </c>
      <c r="E27" s="14">
        <v>0</v>
      </c>
      <c r="F27" s="14">
        <v>0</v>
      </c>
      <c r="G27" s="14">
        <v>0</v>
      </c>
      <c r="H27" s="14">
        <v>14915107.140000001</v>
      </c>
      <c r="I27" s="14">
        <v>34597585.909999996</v>
      </c>
      <c r="J27" s="14">
        <v>49512693.049999997</v>
      </c>
      <c r="L27" s="15">
        <f>D27-'[1]связь с ИТОГ ДЕНЬГИ 2024'!K27</f>
        <v>0</v>
      </c>
      <c r="M27" s="27">
        <f>J27-'[1]связь с ИТОГ ДЕНЬГИ 2024'!P27</f>
        <v>-4657208.7785018981</v>
      </c>
    </row>
    <row r="28" spans="1:13" ht="15.6" customHeight="1">
      <c r="A28" s="13" t="s">
        <v>32</v>
      </c>
      <c r="B28" s="14">
        <v>21209</v>
      </c>
      <c r="C28" s="14">
        <v>30291</v>
      </c>
      <c r="D28" s="14">
        <v>51500</v>
      </c>
      <c r="E28" s="14">
        <v>62143.193650485431</v>
      </c>
      <c r="F28" s="14">
        <v>88753.806349514562</v>
      </c>
      <c r="G28" s="14">
        <v>150897</v>
      </c>
      <c r="H28" s="14">
        <v>11227566.039999999</v>
      </c>
      <c r="I28" s="14">
        <v>15241276.73</v>
      </c>
      <c r="J28" s="14">
        <v>26468842.77</v>
      </c>
      <c r="L28" s="15">
        <f>D28-'[1]связь с ИТОГ ДЕНЬГИ 2024'!K28</f>
        <v>0</v>
      </c>
      <c r="M28" s="27">
        <f>J28-'[1]связь с ИТОГ ДЕНЬГИ 2024'!P28</f>
        <v>0</v>
      </c>
    </row>
    <row r="29" spans="1:13" ht="15.6" hidden="1">
      <c r="A29" s="13" t="s">
        <v>33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L29" s="15">
        <f>D29-'[1]связь с ИТОГ ДЕНЬГИ 2024'!K29</f>
        <v>0</v>
      </c>
      <c r="M29" s="27">
        <f>J29-'[1]связь с ИТОГ ДЕНЬГИ 2024'!P29</f>
        <v>0</v>
      </c>
    </row>
    <row r="30" spans="1:13" ht="15.6">
      <c r="A30" s="13" t="s">
        <v>34</v>
      </c>
      <c r="B30" s="14">
        <v>504</v>
      </c>
      <c r="C30" s="14">
        <v>496</v>
      </c>
      <c r="D30" s="14">
        <v>1000</v>
      </c>
      <c r="E30" s="14">
        <v>0</v>
      </c>
      <c r="F30" s="14">
        <v>0</v>
      </c>
      <c r="G30" s="14">
        <v>0</v>
      </c>
      <c r="H30" s="14">
        <v>115868.27</v>
      </c>
      <c r="I30" s="14">
        <v>179152.56</v>
      </c>
      <c r="J30" s="14">
        <v>295020.83</v>
      </c>
      <c r="L30" s="15">
        <f>D30-'[1]связь с ИТОГ ДЕНЬГИ 2024'!K30</f>
        <v>0</v>
      </c>
      <c r="M30" s="27">
        <f>J30-'[1]связь с ИТОГ ДЕНЬГИ 2024'!P30</f>
        <v>0</v>
      </c>
    </row>
    <row r="31" spans="1:13" ht="15.6" hidden="1">
      <c r="A31" s="13" t="s">
        <v>35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L31" s="15">
        <f>D31-'[1]связь с ИТОГ ДЕНЬГИ 2024'!K31</f>
        <v>0</v>
      </c>
      <c r="M31" s="27">
        <f>J31-'[1]связь с ИТОГ ДЕНЬГИ 2024'!P31</f>
        <v>0</v>
      </c>
    </row>
    <row r="32" spans="1:13" ht="15.6" hidden="1">
      <c r="A32" s="13" t="s">
        <v>36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L32" s="15">
        <f>D32-'[1]связь с ИТОГ ДЕНЬГИ 2024'!K32</f>
        <v>0</v>
      </c>
      <c r="M32" s="27">
        <f>J32-'[1]связь с ИТОГ ДЕНЬГИ 2024'!P32</f>
        <v>0</v>
      </c>
    </row>
    <row r="33" spans="1:13" hidden="1">
      <c r="A33" s="18"/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L33" s="15">
        <f>D33-'[1]связь с ИТОГ ДЕНЬГИ 2024'!K33</f>
        <v>0</v>
      </c>
      <c r="M33" s="27">
        <f>J33-'[1]связь с ИТОГ ДЕНЬГИ 2024'!P33</f>
        <v>0</v>
      </c>
    </row>
    <row r="34" spans="1:13" hidden="1">
      <c r="A34" s="18"/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L34" s="15">
        <f>D34-'[1]связь с ИТОГ ДЕНЬГИ 2024'!K34</f>
        <v>0</v>
      </c>
      <c r="M34" s="27">
        <f>J34-'[1]связь с ИТОГ ДЕНЬГИ 2024'!P34</f>
        <v>0</v>
      </c>
    </row>
    <row r="35" spans="1:13" hidden="1">
      <c r="A35" s="18"/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L35" s="15">
        <f>D35-'[1]связь с ИТОГ ДЕНЬГИ 2024'!K35</f>
        <v>0</v>
      </c>
      <c r="M35" s="27">
        <f>J35-'[1]связь с ИТОГ ДЕНЬГИ 2024'!P35</f>
        <v>0</v>
      </c>
    </row>
    <row r="36" spans="1:13">
      <c r="A36" s="16" t="s">
        <v>37</v>
      </c>
      <c r="B36" s="14">
        <v>369204</v>
      </c>
      <c r="C36" s="14">
        <v>511586</v>
      </c>
      <c r="D36" s="14">
        <v>880790</v>
      </c>
      <c r="E36" s="14">
        <v>62204.753650485429</v>
      </c>
      <c r="F36" s="14">
        <v>88799.526349514563</v>
      </c>
      <c r="G36" s="14">
        <v>151004.28</v>
      </c>
      <c r="H36" s="14">
        <v>411788456.74000007</v>
      </c>
      <c r="I36" s="14">
        <v>535903665.51999992</v>
      </c>
      <c r="J36" s="14">
        <v>947692122.25999999</v>
      </c>
      <c r="L36" s="15" t="e">
        <f>#REF!-'[2]ОБЪЕМЫ ВСЕГО'!AV35</f>
        <v>#REF!</v>
      </c>
    </row>
    <row r="37" spans="1:13" ht="15.6">
      <c r="A37" s="11" t="s">
        <v>38</v>
      </c>
      <c r="B37" s="14"/>
      <c r="C37" s="14"/>
      <c r="D37" s="14"/>
      <c r="E37" s="14"/>
      <c r="F37" s="14"/>
      <c r="G37" s="14"/>
      <c r="H37" s="14"/>
      <c r="I37" s="14"/>
      <c r="J37" s="14"/>
      <c r="L37" s="15" t="e">
        <f>#REF!-'[2]ОБЪЕМЫ ВСЕГО'!AV36</f>
        <v>#REF!</v>
      </c>
    </row>
    <row r="38" spans="1:13" ht="15.6">
      <c r="A38" s="11" t="s">
        <v>39</v>
      </c>
      <c r="B38" s="14">
        <v>5484</v>
      </c>
      <c r="C38" s="14">
        <v>23214</v>
      </c>
      <c r="D38" s="14">
        <v>28698</v>
      </c>
      <c r="E38" s="14">
        <v>1349.9762187871581</v>
      </c>
      <c r="F38" s="14">
        <v>5510.0237812128416</v>
      </c>
      <c r="G38" s="14">
        <v>6860</v>
      </c>
      <c r="H38" s="14">
        <v>7879385.9499999993</v>
      </c>
      <c r="I38" s="14">
        <v>29251866.850000001</v>
      </c>
      <c r="J38" s="14">
        <v>37131252.799999997</v>
      </c>
      <c r="L38" s="15">
        <f>D38-'[1]связь с ИТОГ ДЕНЬГИ 2024'!K38</f>
        <v>0</v>
      </c>
      <c r="M38" s="27">
        <f>J38-'[1]связь с ИТОГ ДЕНЬГИ 2024'!P38</f>
        <v>1840728.952677168</v>
      </c>
    </row>
    <row r="39" spans="1:13" ht="15.6">
      <c r="A39" s="11" t="s">
        <v>40</v>
      </c>
      <c r="B39" s="14">
        <v>1511</v>
      </c>
      <c r="C39" s="14">
        <v>27156</v>
      </c>
      <c r="D39" s="14">
        <v>28667</v>
      </c>
      <c r="E39" s="14">
        <v>238.76291512915128</v>
      </c>
      <c r="F39" s="14">
        <v>3512.2370848708488</v>
      </c>
      <c r="G39" s="14">
        <v>3751</v>
      </c>
      <c r="H39" s="14">
        <v>2378621.77</v>
      </c>
      <c r="I39" s="14">
        <v>35510439.189999998</v>
      </c>
      <c r="J39" s="14">
        <v>37889060.960000001</v>
      </c>
      <c r="L39" s="15">
        <f>D39-'[1]связь с ИТОГ ДЕНЬГИ 2024'!K39</f>
        <v>0</v>
      </c>
      <c r="M39" s="27">
        <f>J39-'[1]связь с ИТОГ ДЕНЬГИ 2024'!P39</f>
        <v>482248.394982256</v>
      </c>
    </row>
    <row r="40" spans="1:13" ht="15.6">
      <c r="A40" s="11" t="s">
        <v>41</v>
      </c>
      <c r="B40" s="14">
        <v>14498</v>
      </c>
      <c r="C40" s="14">
        <v>9233</v>
      </c>
      <c r="D40" s="14">
        <v>23731</v>
      </c>
      <c r="E40" s="14">
        <v>2769.4248665141113</v>
      </c>
      <c r="F40" s="14">
        <v>1933.5751334858887</v>
      </c>
      <c r="G40" s="14">
        <v>4703</v>
      </c>
      <c r="H40" s="14">
        <v>16587059.279999999</v>
      </c>
      <c r="I40" s="14">
        <v>10762101.550000001</v>
      </c>
      <c r="J40" s="14">
        <v>27349160.829999998</v>
      </c>
      <c r="L40" s="15">
        <f>D40-'[1]связь с ИТОГ ДЕНЬГИ 2024'!K40</f>
        <v>0</v>
      </c>
      <c r="M40" s="27">
        <f>J40-'[1]связь с ИТОГ ДЕНЬГИ 2024'!P40</f>
        <v>402308.4828568995</v>
      </c>
    </row>
    <row r="41" spans="1:13" ht="15.6">
      <c r="A41" s="11" t="s">
        <v>42</v>
      </c>
      <c r="B41" s="14">
        <v>13204</v>
      </c>
      <c r="C41" s="14">
        <v>6819</v>
      </c>
      <c r="D41" s="14">
        <v>20023</v>
      </c>
      <c r="E41" s="14">
        <v>1993.5658042744658</v>
      </c>
      <c r="F41" s="14">
        <v>1246.4341957255342</v>
      </c>
      <c r="G41" s="14">
        <v>3240</v>
      </c>
      <c r="H41" s="14">
        <v>13687017.07</v>
      </c>
      <c r="I41" s="14">
        <v>8991990.4699999988</v>
      </c>
      <c r="J41" s="14">
        <v>22679007.539999999</v>
      </c>
      <c r="L41" s="15">
        <f>D41-'[1]связь с ИТОГ ДЕНЬГИ 2024'!K41</f>
        <v>0</v>
      </c>
      <c r="M41" s="27">
        <f>J41-'[1]связь с ИТОГ ДЕНЬГИ 2024'!P41</f>
        <v>1259996.0482543074</v>
      </c>
    </row>
    <row r="42" spans="1:13" ht="15.6">
      <c r="A42" s="11" t="s">
        <v>43</v>
      </c>
      <c r="B42" s="14">
        <v>411</v>
      </c>
      <c r="C42" s="14">
        <v>16509</v>
      </c>
      <c r="D42" s="14">
        <v>16920</v>
      </c>
      <c r="E42" s="14">
        <v>54.210526315789473</v>
      </c>
      <c r="F42" s="14">
        <v>2005.7894736842106</v>
      </c>
      <c r="G42" s="14">
        <v>2060</v>
      </c>
      <c r="H42" s="14">
        <v>640453.99</v>
      </c>
      <c r="I42" s="14">
        <v>20265055.949999999</v>
      </c>
      <c r="J42" s="14">
        <v>20905509.939999998</v>
      </c>
      <c r="L42" s="15">
        <f>D42-'[1]связь с ИТОГ ДЕНЬГИ 2024'!K42</f>
        <v>0</v>
      </c>
      <c r="M42" s="27">
        <f>J42-'[1]связь с ИТОГ ДЕНЬГИ 2024'!P42</f>
        <v>970782.12135410681</v>
      </c>
    </row>
    <row r="43" spans="1:13" ht="15.6">
      <c r="A43" s="11" t="s">
        <v>44</v>
      </c>
      <c r="B43" s="14">
        <v>1912</v>
      </c>
      <c r="C43" s="14">
        <v>29437</v>
      </c>
      <c r="D43" s="14">
        <v>31349</v>
      </c>
      <c r="E43" s="14">
        <v>1168.5951608143994</v>
      </c>
      <c r="F43" s="14">
        <v>14122.404839185599</v>
      </c>
      <c r="G43" s="14">
        <v>15290.999999999998</v>
      </c>
      <c r="H43" s="14">
        <v>1541209.88</v>
      </c>
      <c r="I43" s="14">
        <v>32218675.780000001</v>
      </c>
      <c r="J43" s="14">
        <v>33759885.660000004</v>
      </c>
      <c r="L43" s="15">
        <f>D43-'[1]связь с ИТОГ ДЕНЬГИ 2024'!K43</f>
        <v>0</v>
      </c>
      <c r="M43" s="27">
        <f>J43-'[1]связь с ИТОГ ДЕНЬГИ 2024'!P43</f>
        <v>165253.12050727755</v>
      </c>
    </row>
    <row r="44" spans="1:13" ht="15.6">
      <c r="A44" s="11" t="s">
        <v>45</v>
      </c>
      <c r="B44" s="14">
        <v>1271</v>
      </c>
      <c r="C44" s="14">
        <v>9887</v>
      </c>
      <c r="D44" s="14">
        <v>11158</v>
      </c>
      <c r="E44" s="14">
        <v>146.55649717514123</v>
      </c>
      <c r="F44" s="14">
        <v>1642.4435028248588</v>
      </c>
      <c r="G44" s="14">
        <v>1789</v>
      </c>
      <c r="H44" s="14">
        <v>1761747.13</v>
      </c>
      <c r="I44" s="14">
        <v>10625995.199999999</v>
      </c>
      <c r="J44" s="14">
        <v>12387742.329999998</v>
      </c>
      <c r="L44" s="15">
        <f>D44-'[1]связь с ИТОГ ДЕНЬГИ 2024'!K44</f>
        <v>0</v>
      </c>
      <c r="M44" s="27">
        <f>J44-'[1]связь с ИТОГ ДЕНЬГИ 2024'!P44</f>
        <v>-148188.35828821361</v>
      </c>
    </row>
    <row r="45" spans="1:13" ht="15.6">
      <c r="A45" s="11" t="s">
        <v>46</v>
      </c>
      <c r="B45" s="14">
        <v>508</v>
      </c>
      <c r="C45" s="14">
        <v>25520</v>
      </c>
      <c r="D45" s="14">
        <v>26028</v>
      </c>
      <c r="E45" s="14">
        <v>274.3617318435754</v>
      </c>
      <c r="F45" s="14">
        <v>9799.6382681564246</v>
      </c>
      <c r="G45" s="14">
        <v>10074</v>
      </c>
      <c r="H45" s="14">
        <v>765089.23</v>
      </c>
      <c r="I45" s="14">
        <v>30594719.739999998</v>
      </c>
      <c r="J45" s="14">
        <v>31359808.969999999</v>
      </c>
      <c r="L45" s="15">
        <f>D45-'[1]связь с ИТОГ ДЕНЬГИ 2024'!K45</f>
        <v>0</v>
      </c>
      <c r="M45" s="27">
        <f>J45-'[1]связь с ИТОГ ДЕНЬГИ 2024'!P45</f>
        <v>1135429.3029041439</v>
      </c>
    </row>
    <row r="46" spans="1:13" ht="15.6">
      <c r="A46" s="11" t="s">
        <v>47</v>
      </c>
      <c r="B46" s="14">
        <v>4804</v>
      </c>
      <c r="C46" s="14">
        <v>2356</v>
      </c>
      <c r="D46" s="14">
        <v>7160</v>
      </c>
      <c r="E46" s="14">
        <v>1424.029574861368</v>
      </c>
      <c r="F46" s="14">
        <v>501.97042513863221</v>
      </c>
      <c r="G46" s="14">
        <v>1926.0000000000002</v>
      </c>
      <c r="H46" s="14">
        <v>5258226.2300000004</v>
      </c>
      <c r="I46" s="14">
        <v>2800149.54</v>
      </c>
      <c r="J46" s="14">
        <v>8058375.7700000005</v>
      </c>
      <c r="L46" s="15">
        <f>D46-'[1]связь с ИТОГ ДЕНЬГИ 2024'!K46</f>
        <v>0</v>
      </c>
      <c r="M46" s="27">
        <f>J46-'[1]связь с ИТОГ ДЕНЬГИ 2024'!P46</f>
        <v>87845.710876402445</v>
      </c>
    </row>
    <row r="47" spans="1:13" ht="15.6">
      <c r="A47" s="11" t="s">
        <v>48</v>
      </c>
      <c r="B47" s="14">
        <v>150</v>
      </c>
      <c r="C47" s="14">
        <v>12393</v>
      </c>
      <c r="D47" s="14">
        <v>12543</v>
      </c>
      <c r="E47" s="14">
        <v>25.428846153846152</v>
      </c>
      <c r="F47" s="14">
        <v>3752.5711538461537</v>
      </c>
      <c r="G47" s="14">
        <v>3778</v>
      </c>
      <c r="H47" s="14">
        <v>178186.04</v>
      </c>
      <c r="I47" s="14">
        <v>15375984.57</v>
      </c>
      <c r="J47" s="14">
        <v>15554170.609999999</v>
      </c>
      <c r="L47" s="15">
        <f>D47-'[1]связь с ИТОГ ДЕНЬГИ 2024'!K47</f>
        <v>0</v>
      </c>
      <c r="M47" s="27">
        <f>J47-'[1]связь с ИТОГ ДЕНЬГИ 2024'!P47</f>
        <v>1812087.0434752759</v>
      </c>
    </row>
    <row r="48" spans="1:13" ht="15.6">
      <c r="A48" s="11" t="s">
        <v>49</v>
      </c>
      <c r="B48" s="14">
        <v>21486</v>
      </c>
      <c r="C48" s="14">
        <v>14960</v>
      </c>
      <c r="D48" s="14">
        <v>36446</v>
      </c>
      <c r="E48" s="14">
        <v>7195.9206798866853</v>
      </c>
      <c r="F48" s="14">
        <v>5348.0793201133147</v>
      </c>
      <c r="G48" s="14">
        <v>12544</v>
      </c>
      <c r="H48" s="14">
        <v>24160732.349999998</v>
      </c>
      <c r="I48" s="14">
        <v>17920659.210000001</v>
      </c>
      <c r="J48" s="14">
        <v>42081391.560000002</v>
      </c>
      <c r="L48" s="15">
        <f>D48-'[1]связь с ИТОГ ДЕНЬГИ 2024'!K48</f>
        <v>0</v>
      </c>
      <c r="M48" s="27">
        <f>J48-'[1]связь с ИТОГ ДЕНЬГИ 2024'!P48</f>
        <v>1332764.5086028501</v>
      </c>
    </row>
    <row r="49" spans="1:13" ht="15.6">
      <c r="A49" s="11" t="s">
        <v>50</v>
      </c>
      <c r="B49" s="14">
        <v>28989</v>
      </c>
      <c r="C49" s="14">
        <v>140345</v>
      </c>
      <c r="D49" s="14">
        <v>169334</v>
      </c>
      <c r="E49" s="14">
        <v>4965.4373012267151</v>
      </c>
      <c r="F49" s="14">
        <v>24139.562698773283</v>
      </c>
      <c r="G49" s="14">
        <v>29105</v>
      </c>
      <c r="H49" s="14">
        <v>34311585.549999997</v>
      </c>
      <c r="I49" s="14">
        <v>154013252.62</v>
      </c>
      <c r="J49" s="14">
        <v>188324838.17000002</v>
      </c>
      <c r="L49" s="15">
        <f>D49-'[1]связь с ИТОГ ДЕНЬГИ 2024'!K49</f>
        <v>0</v>
      </c>
      <c r="M49" s="27">
        <f>J49-'[1]связь с ИТОГ ДЕНЬГИ 2024'!P49</f>
        <v>3782876.5686532855</v>
      </c>
    </row>
    <row r="50" spans="1:13" ht="15.6">
      <c r="A50" s="11" t="s">
        <v>51</v>
      </c>
      <c r="B50" s="14">
        <v>7958</v>
      </c>
      <c r="C50" s="14">
        <v>17872</v>
      </c>
      <c r="D50" s="14">
        <v>25830</v>
      </c>
      <c r="E50" s="14">
        <v>1497.4829467939971</v>
      </c>
      <c r="F50" s="14">
        <v>3572.5170532060024</v>
      </c>
      <c r="G50" s="14">
        <v>5070</v>
      </c>
      <c r="H50" s="14">
        <v>7252942.3000000007</v>
      </c>
      <c r="I50" s="14">
        <v>15002908.99</v>
      </c>
      <c r="J50" s="14">
        <v>22255851.289999999</v>
      </c>
      <c r="L50" s="15">
        <f>D50-'[1]связь с ИТОГ ДЕНЬГИ 2024'!K50</f>
        <v>0</v>
      </c>
      <c r="M50" s="27">
        <f>J50-'[1]связь с ИТОГ ДЕНЬГИ 2024'!P50</f>
        <v>724964.63203316554</v>
      </c>
    </row>
    <row r="51" spans="1:13" ht="15.6">
      <c r="A51" s="11" t="s">
        <v>52</v>
      </c>
      <c r="B51" s="14">
        <v>13450</v>
      </c>
      <c r="C51" s="14">
        <v>127590</v>
      </c>
      <c r="D51" s="14">
        <v>141040</v>
      </c>
      <c r="E51" s="14">
        <v>5007.6433975508926</v>
      </c>
      <c r="F51" s="14">
        <v>41148.356602449108</v>
      </c>
      <c r="G51" s="14">
        <v>46156</v>
      </c>
      <c r="H51" s="14">
        <v>16706141.859999999</v>
      </c>
      <c r="I51" s="14">
        <v>147618071.82999998</v>
      </c>
      <c r="J51" s="14">
        <v>164324213.69</v>
      </c>
      <c r="L51" s="15">
        <f>D51-'[1]связь с ИТОГ ДЕНЬГИ 2024'!K51</f>
        <v>0</v>
      </c>
      <c r="M51" s="27">
        <f>J51-'[1]связь с ИТОГ ДЕНЬГИ 2024'!P51</f>
        <v>5036912.8135338128</v>
      </c>
    </row>
    <row r="52" spans="1:13" ht="15.6">
      <c r="A52" s="11" t="s">
        <v>53</v>
      </c>
      <c r="B52" s="14">
        <v>12386</v>
      </c>
      <c r="C52" s="14">
        <v>23263</v>
      </c>
      <c r="D52" s="14">
        <v>35649</v>
      </c>
      <c r="E52" s="14">
        <v>1453.1685393258426</v>
      </c>
      <c r="F52" s="14">
        <v>3165.8314606741574</v>
      </c>
      <c r="G52" s="14">
        <v>4619</v>
      </c>
      <c r="H52" s="14">
        <v>13956715.079999998</v>
      </c>
      <c r="I52" s="14">
        <v>26562771.25</v>
      </c>
      <c r="J52" s="14">
        <v>40519486.329999998</v>
      </c>
      <c r="L52" s="15">
        <f>D52-'[1]связь с ИТОГ ДЕНЬГИ 2024'!K52</f>
        <v>0</v>
      </c>
      <c r="M52" s="27">
        <f>J52-'[1]связь с ИТОГ ДЕНЬГИ 2024'!P52</f>
        <v>419113.37852440774</v>
      </c>
    </row>
    <row r="53" spans="1:13" ht="15.6">
      <c r="A53" s="11" t="s">
        <v>54</v>
      </c>
      <c r="B53" s="14">
        <v>1181</v>
      </c>
      <c r="C53" s="14">
        <v>21062</v>
      </c>
      <c r="D53" s="14">
        <v>22243</v>
      </c>
      <c r="E53" s="14">
        <v>209.66744730679159</v>
      </c>
      <c r="F53" s="14">
        <v>4502.3325526932085</v>
      </c>
      <c r="G53" s="14">
        <v>4712</v>
      </c>
      <c r="H53" s="14">
        <v>1745183.58</v>
      </c>
      <c r="I53" s="14">
        <v>22444201.669999998</v>
      </c>
      <c r="J53" s="14">
        <v>24189385.25</v>
      </c>
      <c r="L53" s="15">
        <f>D53-'[1]связь с ИТОГ ДЕНЬГИ 2024'!K53</f>
        <v>0</v>
      </c>
      <c r="M53" s="27">
        <f>J53-'[1]связь с ИТОГ ДЕНЬГИ 2024'!P53</f>
        <v>1564323.4117785953</v>
      </c>
    </row>
    <row r="54" spans="1:13" ht="15.6">
      <c r="A54" s="11" t="s">
        <v>55</v>
      </c>
      <c r="B54" s="14">
        <v>11152</v>
      </c>
      <c r="C54" s="14">
        <v>4803</v>
      </c>
      <c r="D54" s="14">
        <v>15955</v>
      </c>
      <c r="E54" s="14">
        <v>3940.8249522597071</v>
      </c>
      <c r="F54" s="14">
        <v>2207.1750477402929</v>
      </c>
      <c r="G54" s="14">
        <v>6148</v>
      </c>
      <c r="H54" s="14">
        <v>12440165.710000001</v>
      </c>
      <c r="I54" s="14">
        <v>5364920.21</v>
      </c>
      <c r="J54" s="14">
        <v>17805085.920000002</v>
      </c>
      <c r="L54" s="15">
        <f>D54-'[1]связь с ИТОГ ДЕНЬГИ 2024'!K54</f>
        <v>0</v>
      </c>
      <c r="M54" s="27">
        <f>J54-'[1]связь с ИТОГ ДЕНЬГИ 2024'!P54</f>
        <v>745663.36918491125</v>
      </c>
    </row>
    <row r="55" spans="1:13" ht="15.6">
      <c r="A55" s="11" t="s">
        <v>56</v>
      </c>
      <c r="B55" s="14">
        <v>63607</v>
      </c>
      <c r="C55" s="14">
        <v>93515</v>
      </c>
      <c r="D55" s="14">
        <v>157122</v>
      </c>
      <c r="E55" s="14">
        <v>1826.6420454545455</v>
      </c>
      <c r="F55" s="14">
        <v>3276.3579545454545</v>
      </c>
      <c r="G55" s="14">
        <v>5103</v>
      </c>
      <c r="H55" s="14">
        <v>68854997.400000006</v>
      </c>
      <c r="I55" s="14">
        <v>100083303.37</v>
      </c>
      <c r="J55" s="14">
        <v>168938300.77000001</v>
      </c>
      <c r="L55" s="15">
        <f>D55-'[1]связь с ИТОГ ДЕНЬГИ 2024'!K55</f>
        <v>0</v>
      </c>
      <c r="M55" s="27">
        <f>J55-'[1]связь с ИТОГ ДЕНЬГИ 2024'!P55</f>
        <v>1662552.7254298627</v>
      </c>
    </row>
    <row r="56" spans="1:13" ht="15.6">
      <c r="A56" s="11" t="s">
        <v>57</v>
      </c>
      <c r="B56" s="14">
        <v>2549</v>
      </c>
      <c r="C56" s="14">
        <v>31127</v>
      </c>
      <c r="D56" s="14">
        <v>33676</v>
      </c>
      <c r="E56" s="14">
        <v>622.29185867895546</v>
      </c>
      <c r="F56" s="14">
        <v>7069.7081413210444</v>
      </c>
      <c r="G56" s="14">
        <v>7692</v>
      </c>
      <c r="H56" s="14">
        <v>2878578.38</v>
      </c>
      <c r="I56" s="14">
        <v>32510916.800000001</v>
      </c>
      <c r="J56" s="14">
        <v>35389495.18</v>
      </c>
      <c r="L56" s="15">
        <f>D56-'[1]связь с ИТОГ ДЕНЬГИ 2024'!K56</f>
        <v>0</v>
      </c>
      <c r="M56" s="27">
        <f>J56-'[1]связь с ИТОГ ДЕНЬГИ 2024'!P56</f>
        <v>94088.625149659812</v>
      </c>
    </row>
    <row r="57" spans="1:13" ht="15.6">
      <c r="A57" s="11" t="s">
        <v>58</v>
      </c>
      <c r="B57" s="14">
        <v>22002</v>
      </c>
      <c r="C57" s="14">
        <v>13138</v>
      </c>
      <c r="D57" s="14">
        <v>35140</v>
      </c>
      <c r="E57" s="14">
        <v>4914.423008057297</v>
      </c>
      <c r="F57" s="14">
        <v>3058.5769919427039</v>
      </c>
      <c r="G57" s="14">
        <v>7973.0000000000009</v>
      </c>
      <c r="H57" s="14">
        <v>32344156.379999999</v>
      </c>
      <c r="I57" s="14">
        <v>19385137.18</v>
      </c>
      <c r="J57" s="14">
        <v>51729293.560000002</v>
      </c>
      <c r="L57" s="15">
        <f>D57-'[1]связь с ИТОГ ДЕНЬГИ 2024'!K57</f>
        <v>0</v>
      </c>
      <c r="M57" s="27">
        <f>J57-'[1]связь с ИТОГ ДЕНЬГИ 2024'!P57</f>
        <v>-14122142.003559619</v>
      </c>
    </row>
    <row r="58" spans="1:13" ht="15.6">
      <c r="A58" s="11" t="s">
        <v>59</v>
      </c>
      <c r="B58" s="14">
        <v>7569</v>
      </c>
      <c r="C58" s="14">
        <v>6190</v>
      </c>
      <c r="D58" s="14">
        <v>13759</v>
      </c>
      <c r="E58" s="14">
        <v>837.22347629796832</v>
      </c>
      <c r="F58" s="14">
        <v>747.77652370203157</v>
      </c>
      <c r="G58" s="14">
        <v>1585</v>
      </c>
      <c r="H58" s="14">
        <v>8033106.4300000006</v>
      </c>
      <c r="I58" s="14">
        <v>6024823.6299999999</v>
      </c>
      <c r="J58" s="14">
        <v>14057930.060000001</v>
      </c>
      <c r="L58" s="15">
        <f>D58-'[1]связь с ИТОГ ДЕНЬГИ 2024'!K58</f>
        <v>0</v>
      </c>
      <c r="M58" s="27">
        <f>J58-'[1]связь с ИТОГ ДЕНЬГИ 2024'!P58</f>
        <v>1205799.5281282905</v>
      </c>
    </row>
    <row r="59" spans="1:13" ht="15.6">
      <c r="A59" s="11" t="s">
        <v>60</v>
      </c>
      <c r="B59" s="14">
        <v>16164</v>
      </c>
      <c r="C59" s="14">
        <v>1880</v>
      </c>
      <c r="D59" s="14">
        <v>18044</v>
      </c>
      <c r="E59" s="14">
        <v>3957.6558603491276</v>
      </c>
      <c r="F59" s="14">
        <v>422.34413965087282</v>
      </c>
      <c r="G59" s="14">
        <v>4380</v>
      </c>
      <c r="H59" s="14">
        <v>16856641.150000002</v>
      </c>
      <c r="I59" s="14">
        <v>2572935.3199999998</v>
      </c>
      <c r="J59" s="14">
        <v>19429576.470000003</v>
      </c>
      <c r="L59" s="15">
        <f>D59-'[1]связь с ИТОГ ДЕНЬГИ 2024'!K59</f>
        <v>0</v>
      </c>
      <c r="M59" s="27">
        <f>J59-'[1]связь с ИТОГ ДЕНЬГИ 2024'!P59</f>
        <v>423692.42907221988</v>
      </c>
    </row>
    <row r="60" spans="1:13" ht="15.6">
      <c r="A60" s="11" t="s">
        <v>61</v>
      </c>
      <c r="B60" s="14">
        <v>5431</v>
      </c>
      <c r="C60" s="14">
        <v>12513</v>
      </c>
      <c r="D60" s="14">
        <v>17944</v>
      </c>
      <c r="E60" s="14">
        <v>778.00547195622437</v>
      </c>
      <c r="F60" s="14">
        <v>1683.9945280437755</v>
      </c>
      <c r="G60" s="14">
        <v>2462</v>
      </c>
      <c r="H60" s="14">
        <v>7007050.4299999997</v>
      </c>
      <c r="I60" s="14">
        <v>13537490.699999999</v>
      </c>
      <c r="J60" s="14">
        <v>20544541.129999999</v>
      </c>
      <c r="L60" s="15">
        <f>D60-'[1]связь с ИТОГ ДЕНЬГИ 2024'!K60</f>
        <v>0</v>
      </c>
      <c r="M60" s="27">
        <f>J60-'[1]связь с ИТОГ ДЕНЬГИ 2024'!P60</f>
        <v>1414868.6721924394</v>
      </c>
    </row>
    <row r="61" spans="1:13" ht="15.6">
      <c r="A61" s="11" t="s">
        <v>62</v>
      </c>
      <c r="B61" s="14">
        <v>10462</v>
      </c>
      <c r="C61" s="14">
        <v>7564</v>
      </c>
      <c r="D61" s="14">
        <v>18026</v>
      </c>
      <c r="E61" s="14">
        <v>489.4736842105263</v>
      </c>
      <c r="F61" s="14">
        <v>440.52631578947364</v>
      </c>
      <c r="G61" s="14">
        <v>930</v>
      </c>
      <c r="H61" s="14">
        <v>11032621.890000001</v>
      </c>
      <c r="I61" s="14">
        <v>9795807.0099999998</v>
      </c>
      <c r="J61" s="14">
        <v>20828428.899999999</v>
      </c>
      <c r="L61" s="15">
        <f>D61-'[1]связь с ИТОГ ДЕНЬГИ 2024'!K61</f>
        <v>0</v>
      </c>
      <c r="M61" s="27">
        <f>J61-'[1]связь с ИТОГ ДЕНЬГИ 2024'!P61</f>
        <v>228590.73524782807</v>
      </c>
    </row>
    <row r="62" spans="1:13">
      <c r="A62" s="16" t="s">
        <v>63</v>
      </c>
      <c r="B62" s="14">
        <v>268139</v>
      </c>
      <c r="C62" s="14">
        <v>678346</v>
      </c>
      <c r="D62" s="14">
        <v>946485</v>
      </c>
      <c r="E62" s="14">
        <v>47140.772811224284</v>
      </c>
      <c r="F62" s="14">
        <v>144810.22718877569</v>
      </c>
      <c r="G62" s="14">
        <v>191951</v>
      </c>
      <c r="H62" s="14">
        <v>308257615.05999994</v>
      </c>
      <c r="I62" s="14">
        <v>769234178.63</v>
      </c>
      <c r="J62" s="14">
        <v>1077491793.6900001</v>
      </c>
      <c r="L62" s="15" t="e">
        <f>#REF!-'[2]ОБЪЕМЫ ВСЕГО'!AV61</f>
        <v>#REF!</v>
      </c>
    </row>
    <row r="63" spans="1:13" ht="15.6">
      <c r="A63" s="11" t="s">
        <v>64</v>
      </c>
      <c r="B63" s="14"/>
      <c r="C63" s="14"/>
      <c r="D63" s="14"/>
      <c r="E63" s="14"/>
      <c r="F63" s="14"/>
      <c r="G63" s="14"/>
      <c r="H63" s="14"/>
      <c r="I63" s="14"/>
      <c r="J63" s="14"/>
      <c r="L63" s="15" t="e">
        <f>#REF!-'[2]ОБЪЕМЫ ВСЕГО'!AV62</f>
        <v>#REF!</v>
      </c>
    </row>
    <row r="64" spans="1:13" ht="15.6">
      <c r="A64" s="19" t="s">
        <v>65</v>
      </c>
      <c r="B64" s="14">
        <v>2315</v>
      </c>
      <c r="C64" s="14">
        <v>4924</v>
      </c>
      <c r="D64" s="14">
        <v>7239</v>
      </c>
      <c r="E64" s="14">
        <v>0</v>
      </c>
      <c r="F64" s="14">
        <v>0</v>
      </c>
      <c r="G64" s="14">
        <v>0</v>
      </c>
      <c r="H64" s="14">
        <v>2185607.3199999998</v>
      </c>
      <c r="I64" s="14">
        <v>5058094.18</v>
      </c>
      <c r="J64" s="14">
        <v>7243701.5</v>
      </c>
      <c r="L64" s="15">
        <f>D64-'[1]связь с ИТОГ ДЕНЬГИ 2024'!K64</f>
        <v>0</v>
      </c>
      <c r="M64" s="27">
        <f>J64-'[1]связь с ИТОГ ДЕНЬГИ 2024'!P64</f>
        <v>-7.9989433288574219E-4</v>
      </c>
    </row>
    <row r="65" spans="1:13" ht="15.6" hidden="1">
      <c r="A65" s="20" t="s">
        <v>66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L65" s="15">
        <f>D65-'[1]связь с ИТОГ ДЕНЬГИ 2024'!K65</f>
        <v>0</v>
      </c>
      <c r="M65" s="27">
        <f>J65-'[1]связь с ИТОГ ДЕНЬГИ 2024'!P65</f>
        <v>0</v>
      </c>
    </row>
    <row r="66" spans="1:13" ht="15.6" hidden="1">
      <c r="A66" s="20" t="s">
        <v>67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L66" s="15">
        <f>D66-'[1]связь с ИТОГ ДЕНЬГИ 2024'!K66</f>
        <v>0</v>
      </c>
      <c r="M66" s="27">
        <f>J66-'[1]связь с ИТОГ ДЕНЬГИ 2024'!P66</f>
        <v>0</v>
      </c>
    </row>
    <row r="67" spans="1:13" ht="15.6" hidden="1">
      <c r="A67" s="20" t="s">
        <v>68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L67" s="15">
        <f>D67-'[1]связь с ИТОГ ДЕНЬГИ 2024'!K67</f>
        <v>0</v>
      </c>
      <c r="M67" s="27">
        <f>J67-'[1]связь с ИТОГ ДЕНЬГИ 2024'!P67</f>
        <v>0</v>
      </c>
    </row>
    <row r="68" spans="1:13" ht="15.6" hidden="1">
      <c r="A68" s="20" t="s">
        <v>69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L68" s="15">
        <f>D68-'[1]связь с ИТОГ ДЕНЬГИ 2024'!K68</f>
        <v>0</v>
      </c>
      <c r="M68" s="27">
        <f>J68-'[1]связь с ИТОГ ДЕНЬГИ 2024'!P68</f>
        <v>0</v>
      </c>
    </row>
    <row r="69" spans="1:13" ht="15.6">
      <c r="A69" s="13" t="s">
        <v>70</v>
      </c>
      <c r="B69" s="14">
        <v>528</v>
      </c>
      <c r="C69" s="14">
        <v>972</v>
      </c>
      <c r="D69" s="14">
        <v>1500</v>
      </c>
      <c r="E69" s="14">
        <v>0</v>
      </c>
      <c r="F69" s="14">
        <v>0</v>
      </c>
      <c r="G69" s="14">
        <v>0</v>
      </c>
      <c r="H69" s="14">
        <v>64805.51</v>
      </c>
      <c r="I69" s="14">
        <v>265314.49</v>
      </c>
      <c r="J69" s="14">
        <v>330120</v>
      </c>
      <c r="L69" s="15">
        <f>D69-'[1]связь с ИТОГ ДЕНЬГИ 2024'!K69</f>
        <v>0</v>
      </c>
      <c r="M69" s="27">
        <f>J69-'[1]связь с ИТОГ ДЕНЬГИ 2024'!P69</f>
        <v>0</v>
      </c>
    </row>
    <row r="70" spans="1:13" ht="15.6" hidden="1">
      <c r="A70" s="13" t="s">
        <v>71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L70" s="15">
        <f>D70-'[1]связь с ИТОГ ДЕНЬГИ 2024'!K70</f>
        <v>0</v>
      </c>
      <c r="M70" s="27">
        <f>J70-'[1]связь с ИТОГ ДЕНЬГИ 2024'!P70</f>
        <v>0</v>
      </c>
    </row>
    <row r="71" spans="1:13" ht="15.6" hidden="1">
      <c r="A71" s="13" t="s">
        <v>72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L71" s="15">
        <f>D71-'[1]связь с ИТОГ ДЕНЬГИ 2024'!K71</f>
        <v>0</v>
      </c>
      <c r="M71" s="27">
        <f>J71-'[1]связь с ИТОГ ДЕНЬГИ 2024'!P71</f>
        <v>0</v>
      </c>
    </row>
    <row r="72" spans="1:13" ht="15.6" hidden="1">
      <c r="A72" s="20" t="s">
        <v>73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L72" s="15">
        <f>D72-'[1]связь с ИТОГ ДЕНЬГИ 2024'!K72</f>
        <v>0</v>
      </c>
      <c r="M72" s="27">
        <f>J72-'[1]связь с ИТОГ ДЕНЬГИ 2024'!P72</f>
        <v>0</v>
      </c>
    </row>
    <row r="73" spans="1:13" ht="15.6" hidden="1">
      <c r="A73" s="13" t="s">
        <v>74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L73" s="15">
        <f>D73-'[1]связь с ИТОГ ДЕНЬГИ 2024'!K73</f>
        <v>0</v>
      </c>
      <c r="M73" s="27">
        <f>J73-'[1]связь с ИТОГ ДЕНЬГИ 2024'!P73</f>
        <v>0</v>
      </c>
    </row>
    <row r="74" spans="1:13" ht="15.6" hidden="1">
      <c r="A74" s="13" t="s">
        <v>75</v>
      </c>
      <c r="B74" s="14">
        <v>0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L74" s="15">
        <f>D74-'[1]связь с ИТОГ ДЕНЬГИ 2024'!K74</f>
        <v>0</v>
      </c>
      <c r="M74" s="27">
        <f>J74-'[1]связь с ИТОГ ДЕНЬГИ 2024'!P74</f>
        <v>0</v>
      </c>
    </row>
    <row r="75" spans="1:13" ht="15.6" hidden="1">
      <c r="A75" s="13" t="s">
        <v>76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L75" s="15">
        <f>D75-'[1]связь с ИТОГ ДЕНЬГИ 2024'!K75</f>
        <v>0</v>
      </c>
      <c r="M75" s="27">
        <f>J75-'[1]связь с ИТОГ ДЕНЬГИ 2024'!P75</f>
        <v>0</v>
      </c>
    </row>
    <row r="76" spans="1:13" ht="15.6" hidden="1">
      <c r="A76" s="13" t="s">
        <v>77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L76" s="15">
        <f>D76-'[1]связь с ИТОГ ДЕНЬГИ 2024'!K76</f>
        <v>0</v>
      </c>
      <c r="M76" s="27">
        <f>J76-'[1]связь с ИТОГ ДЕНЬГИ 2024'!P76</f>
        <v>0</v>
      </c>
    </row>
    <row r="77" spans="1:13" ht="15.6" hidden="1">
      <c r="A77" s="13" t="s">
        <v>78</v>
      </c>
      <c r="B77" s="14">
        <v>0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L77" s="15">
        <f>D77-'[1]связь с ИТОГ ДЕНЬГИ 2024'!K77</f>
        <v>0</v>
      </c>
      <c r="M77" s="27">
        <f>J77-'[1]связь с ИТОГ ДЕНЬГИ 2024'!P77</f>
        <v>0</v>
      </c>
    </row>
    <row r="78" spans="1:13" ht="15.6" hidden="1">
      <c r="A78" s="13" t="s">
        <v>79</v>
      </c>
      <c r="B78" s="14">
        <v>0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L78" s="15">
        <f>D78-'[1]связь с ИТОГ ДЕНЬГИ 2024'!K78</f>
        <v>0</v>
      </c>
      <c r="M78" s="27">
        <f>J78-'[1]связь с ИТОГ ДЕНЬГИ 2024'!P78</f>
        <v>0</v>
      </c>
    </row>
    <row r="79" spans="1:13" ht="15.6" hidden="1">
      <c r="A79" s="13" t="s">
        <v>80</v>
      </c>
      <c r="B79" s="14">
        <v>0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L79" s="15">
        <f>D79-'[1]связь с ИТОГ ДЕНЬГИ 2024'!K79</f>
        <v>0</v>
      </c>
      <c r="M79" s="27">
        <f>J79-'[1]связь с ИТОГ ДЕНЬГИ 2024'!P79</f>
        <v>0</v>
      </c>
    </row>
    <row r="80" spans="1:13" ht="15.6" hidden="1">
      <c r="A80" s="21" t="s">
        <v>81</v>
      </c>
      <c r="B80" s="14">
        <v>0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L80" s="15">
        <f>D80-'[1]связь с ИТОГ ДЕНЬГИ 2024'!K80</f>
        <v>0</v>
      </c>
      <c r="M80" s="27">
        <f>J80-'[1]связь с ИТОГ ДЕНЬГИ 2024'!P80</f>
        <v>0</v>
      </c>
    </row>
    <row r="81" spans="1:13" ht="15.6" hidden="1">
      <c r="A81" s="21" t="s">
        <v>82</v>
      </c>
      <c r="B81" s="14">
        <v>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L81" s="15">
        <f>D81-'[1]связь с ИТОГ ДЕНЬГИ 2024'!K81</f>
        <v>0</v>
      </c>
      <c r="M81" s="27">
        <f>J81-'[1]связь с ИТОГ ДЕНЬГИ 2024'!P81</f>
        <v>0</v>
      </c>
    </row>
    <row r="82" spans="1:13" ht="15.6" hidden="1">
      <c r="A82" s="21" t="s">
        <v>83</v>
      </c>
      <c r="B82" s="14">
        <v>0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L82" s="15">
        <f>D82-'[1]связь с ИТОГ ДЕНЬГИ 2024'!K82</f>
        <v>0</v>
      </c>
      <c r="M82" s="27">
        <f>J82-'[1]связь с ИТОГ ДЕНЬГИ 2024'!P82</f>
        <v>0</v>
      </c>
    </row>
    <row r="83" spans="1:13" ht="15.6" hidden="1">
      <c r="A83" s="22" t="s">
        <v>84</v>
      </c>
      <c r="B83" s="14">
        <v>0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L83" s="15">
        <f>D83-'[1]связь с ИТОГ ДЕНЬГИ 2024'!K83</f>
        <v>0</v>
      </c>
      <c r="M83" s="27">
        <f>J83-'[1]связь с ИТОГ ДЕНЬГИ 2024'!P83</f>
        <v>0</v>
      </c>
    </row>
    <row r="84" spans="1:13" ht="15.6" hidden="1">
      <c r="A84" s="22" t="s">
        <v>85</v>
      </c>
      <c r="B84" s="14">
        <v>0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L84" s="15">
        <f>D84-'[1]связь с ИТОГ ДЕНЬГИ 2024'!K84</f>
        <v>0</v>
      </c>
      <c r="M84" s="27">
        <f>J84-'[1]связь с ИТОГ ДЕНЬГИ 2024'!P84</f>
        <v>0</v>
      </c>
    </row>
    <row r="85" spans="1:13" ht="15.6" hidden="1">
      <c r="A85" s="22" t="s">
        <v>86</v>
      </c>
      <c r="B85" s="14">
        <v>0</v>
      </c>
      <c r="C85" s="14">
        <v>0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L85" s="15">
        <f>D85-'[1]связь с ИТОГ ДЕНЬГИ 2024'!K85</f>
        <v>0</v>
      </c>
      <c r="M85" s="27">
        <f>J85-'[1]связь с ИТОГ ДЕНЬГИ 2024'!P85</f>
        <v>0</v>
      </c>
    </row>
    <row r="86" spans="1:13" ht="15.6" hidden="1">
      <c r="A86" s="22" t="s">
        <v>87</v>
      </c>
      <c r="B86" s="14">
        <v>0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L86" s="15">
        <f>D86-'[1]связь с ИТОГ ДЕНЬГИ 2024'!K86</f>
        <v>0</v>
      </c>
      <c r="M86" s="27">
        <f>J86-'[1]связь с ИТОГ ДЕНЬГИ 2024'!P86</f>
        <v>0</v>
      </c>
    </row>
    <row r="87" spans="1:13" ht="15.6" hidden="1">
      <c r="A87" s="22" t="s">
        <v>88</v>
      </c>
      <c r="B87" s="14">
        <v>0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L87" s="15">
        <f>D87-'[1]связь с ИТОГ ДЕНЬГИ 2024'!K87</f>
        <v>0</v>
      </c>
      <c r="M87" s="27">
        <f>J87-'[1]связь с ИТОГ ДЕНЬГИ 2024'!P87</f>
        <v>0</v>
      </c>
    </row>
    <row r="88" spans="1:13" ht="15.6" hidden="1">
      <c r="A88" s="22" t="s">
        <v>89</v>
      </c>
      <c r="B88" s="14">
        <v>0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L88" s="15">
        <f>D88-'[1]связь с ИТОГ ДЕНЬГИ 2024'!K88</f>
        <v>0</v>
      </c>
      <c r="M88" s="27">
        <f>J88-'[1]связь с ИТОГ ДЕНЬГИ 2024'!P88</f>
        <v>0</v>
      </c>
    </row>
    <row r="89" spans="1:13" ht="15.6" hidden="1">
      <c r="A89" s="22" t="s">
        <v>90</v>
      </c>
      <c r="B89" s="14">
        <v>0</v>
      </c>
      <c r="C89" s="14">
        <v>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L89" s="15">
        <f>D89-'[1]связь с ИТОГ ДЕНЬГИ 2024'!K89</f>
        <v>0</v>
      </c>
      <c r="M89" s="27">
        <f>J89-'[1]связь с ИТОГ ДЕНЬГИ 2024'!P89</f>
        <v>0</v>
      </c>
    </row>
    <row r="90" spans="1:13" ht="15.6" hidden="1">
      <c r="A90" s="22" t="s">
        <v>91</v>
      </c>
      <c r="B90" s="14">
        <v>0</v>
      </c>
      <c r="C90" s="14">
        <v>0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L90" s="15">
        <f>D90-'[1]связь с ИТОГ ДЕНЬГИ 2024'!K90</f>
        <v>0</v>
      </c>
      <c r="M90" s="27">
        <f>J90-'[1]связь с ИТОГ ДЕНЬГИ 2024'!P90</f>
        <v>0</v>
      </c>
    </row>
    <row r="91" spans="1:13" ht="15.6" hidden="1">
      <c r="A91" s="22" t="s">
        <v>92</v>
      </c>
      <c r="B91" s="14">
        <v>0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L91" s="15">
        <f>D91-'[1]связь с ИТОГ ДЕНЬГИ 2024'!K91</f>
        <v>0</v>
      </c>
      <c r="M91" s="27">
        <f>J91-'[1]связь с ИТОГ ДЕНЬГИ 2024'!P91</f>
        <v>0</v>
      </c>
    </row>
    <row r="92" spans="1:13">
      <c r="A92" s="16" t="s">
        <v>93</v>
      </c>
      <c r="B92" s="12">
        <v>2843</v>
      </c>
      <c r="C92" s="12">
        <v>5896</v>
      </c>
      <c r="D92" s="12">
        <v>8739</v>
      </c>
      <c r="E92" s="12">
        <v>0</v>
      </c>
      <c r="F92" s="12">
        <v>0</v>
      </c>
      <c r="G92" s="12">
        <v>0</v>
      </c>
      <c r="H92" s="12">
        <v>2250412.8299999996</v>
      </c>
      <c r="I92" s="12">
        <v>5323408.67</v>
      </c>
      <c r="J92" s="12">
        <v>7573821.5</v>
      </c>
      <c r="L92" s="15" t="e">
        <f>#REF!-'[2]ОБЪЕМЫ ВСЕГО'!AV91</f>
        <v>#REF!</v>
      </c>
    </row>
    <row r="93" spans="1:13">
      <c r="A93" s="16" t="s">
        <v>94</v>
      </c>
      <c r="B93" s="12">
        <v>776476</v>
      </c>
      <c r="C93" s="12">
        <v>1402972</v>
      </c>
      <c r="D93" s="12">
        <v>2179448</v>
      </c>
      <c r="E93" s="12">
        <v>252426.06870935281</v>
      </c>
      <c r="F93" s="12">
        <v>419845.93129064725</v>
      </c>
      <c r="G93" s="12">
        <v>672272</v>
      </c>
      <c r="H93" s="12">
        <v>799377245.49000001</v>
      </c>
      <c r="I93" s="12">
        <v>1424570330.3099999</v>
      </c>
      <c r="J93" s="12">
        <v>2223947575.8000002</v>
      </c>
      <c r="L93" s="15" t="e">
        <f>#REF!-'[2]ОБЪЕМЫ ВСЕГО'!AV92</f>
        <v>#REF!</v>
      </c>
    </row>
    <row r="94" spans="1:13" ht="15.6" hidden="1">
      <c r="A94" s="23"/>
      <c r="D94" s="24">
        <f>'[1]связь с ИТОГ ДЕНЬГИ 2024'!K93</f>
        <v>2179448</v>
      </c>
      <c r="J94" s="24">
        <f>'[1]ОБЪЕМЫ ВСЕГО'!AW93</f>
        <v>2223947575.7669539</v>
      </c>
    </row>
    <row r="95" spans="1:13" hidden="1">
      <c r="D95" s="24">
        <f>D93-D94</f>
        <v>0</v>
      </c>
      <c r="J95" s="24">
        <f>J93-J94</f>
        <v>3.3046245574951172E-2</v>
      </c>
    </row>
    <row r="96" spans="1:13" hidden="1"/>
    <row r="97" spans="4:10" hidden="1">
      <c r="J97" s="24"/>
    </row>
    <row r="98" spans="4:10" hidden="1"/>
    <row r="99" spans="4:10" hidden="1">
      <c r="D99" s="24"/>
    </row>
    <row r="100" spans="4:10" hidden="1"/>
    <row r="101" spans="4:10" hidden="1"/>
    <row r="102" spans="4:10" hidden="1"/>
    <row r="103" spans="4:10" hidden="1"/>
  </sheetData>
  <mergeCells count="1">
    <mergeCell ref="A2:A4"/>
  </mergeCells>
  <pageMargins left="0.19685039370078741" right="0.19685039370078741" top="0.74803149606299213" bottom="0.19685039370078741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101"/>
  <sheetViews>
    <sheetView zoomScale="60" zoomScaleNormal="60" workbookViewId="0">
      <selection activeCell="O39" sqref="O39"/>
    </sheetView>
  </sheetViews>
  <sheetFormatPr defaultColWidth="9.109375" defaultRowHeight="14.4"/>
  <cols>
    <col min="1" max="1" width="63.77734375" style="25" customWidth="1"/>
    <col min="2" max="4" width="15.33203125" style="1" customWidth="1"/>
    <col min="5" max="7" width="14.33203125" style="1" customWidth="1"/>
    <col min="8" max="10" width="15.6640625" style="1" customWidth="1"/>
    <col min="11" max="12" width="17.33203125" style="1" customWidth="1"/>
    <col min="13" max="13" width="16" style="1" customWidth="1"/>
    <col min="14" max="14" width="17.33203125" style="1" customWidth="1"/>
    <col min="15" max="15" width="16.77734375" style="1" customWidth="1"/>
    <col min="16" max="16" width="15.44140625" style="1" customWidth="1"/>
    <col min="17" max="17" width="17.109375" style="1" customWidth="1"/>
    <col min="18" max="18" width="17" style="1" customWidth="1"/>
    <col min="19" max="19" width="13.109375" style="1" customWidth="1"/>
    <col min="20" max="20" width="16.33203125" style="1" customWidth="1"/>
    <col min="21" max="22" width="18.5546875" style="1" customWidth="1"/>
    <col min="23" max="23" width="9.109375" style="3"/>
    <col min="24" max="25" width="0" style="3" hidden="1" customWidth="1"/>
    <col min="26" max="26" width="11.44140625" style="3" hidden="1" customWidth="1"/>
    <col min="27" max="28" width="0" style="3" hidden="1" customWidth="1"/>
    <col min="29" max="16384" width="9.109375" style="3"/>
  </cols>
  <sheetData>
    <row r="1" spans="1:26" ht="18">
      <c r="A1" s="2" t="s">
        <v>98</v>
      </c>
      <c r="N1" s="4" t="s">
        <v>2</v>
      </c>
    </row>
    <row r="2" spans="1:26" ht="18">
      <c r="A2" s="33" t="s">
        <v>3</v>
      </c>
      <c r="B2" s="5" t="s">
        <v>99</v>
      </c>
      <c r="C2" s="6"/>
      <c r="D2" s="6"/>
      <c r="E2" s="5" t="s">
        <v>96</v>
      </c>
      <c r="F2" s="6"/>
      <c r="G2" s="6"/>
      <c r="H2" s="5" t="s">
        <v>97</v>
      </c>
      <c r="I2" s="6"/>
      <c r="J2" s="6"/>
      <c r="K2" s="5" t="s">
        <v>6</v>
      </c>
      <c r="L2" s="6"/>
      <c r="M2" s="6"/>
      <c r="N2" s="5" t="s">
        <v>99</v>
      </c>
      <c r="O2" s="6"/>
      <c r="P2" s="6"/>
      <c r="Q2" s="5" t="s">
        <v>96</v>
      </c>
      <c r="R2" s="6"/>
      <c r="S2" s="6"/>
      <c r="T2" s="5" t="s">
        <v>6</v>
      </c>
      <c r="U2" s="6"/>
      <c r="V2" s="40"/>
    </row>
    <row r="3" spans="1:26" s="38" customFormat="1" ht="44.25" customHeight="1">
      <c r="A3" s="33"/>
      <c r="B3" s="7" t="s">
        <v>7</v>
      </c>
      <c r="C3" s="7" t="s">
        <v>8</v>
      </c>
      <c r="D3" s="7" t="s">
        <v>9</v>
      </c>
      <c r="E3" s="7" t="s">
        <v>7</v>
      </c>
      <c r="F3" s="7" t="s">
        <v>8</v>
      </c>
      <c r="G3" s="7" t="s">
        <v>9</v>
      </c>
      <c r="H3" s="7" t="s">
        <v>7</v>
      </c>
      <c r="I3" s="7" t="s">
        <v>8</v>
      </c>
      <c r="J3" s="7" t="s">
        <v>9</v>
      </c>
      <c r="K3" s="8" t="s">
        <v>7</v>
      </c>
      <c r="L3" s="8" t="s">
        <v>8</v>
      </c>
      <c r="M3" s="8" t="s">
        <v>9</v>
      </c>
      <c r="N3" s="7" t="s">
        <v>7</v>
      </c>
      <c r="O3" s="7" t="s">
        <v>8</v>
      </c>
      <c r="P3" s="7" t="s">
        <v>9</v>
      </c>
      <c r="Q3" s="7" t="s">
        <v>7</v>
      </c>
      <c r="R3" s="7" t="s">
        <v>8</v>
      </c>
      <c r="S3" s="7" t="s">
        <v>9</v>
      </c>
      <c r="T3" s="8" t="s">
        <v>7</v>
      </c>
      <c r="U3" s="7" t="s">
        <v>8</v>
      </c>
      <c r="V3" s="8" t="s">
        <v>9</v>
      </c>
    </row>
    <row r="4" spans="1:26" ht="27" customHeight="1">
      <c r="A4" s="33"/>
      <c r="B4" s="10"/>
      <c r="C4" s="10"/>
      <c r="D4" s="10" t="s">
        <v>10</v>
      </c>
      <c r="E4" s="10"/>
      <c r="F4" s="10"/>
      <c r="G4" s="10" t="s">
        <v>10</v>
      </c>
      <c r="H4" s="10"/>
      <c r="I4" s="10"/>
      <c r="J4" s="10" t="s">
        <v>10</v>
      </c>
      <c r="K4" s="10"/>
      <c r="L4" s="10"/>
      <c r="M4" s="10" t="s">
        <v>10</v>
      </c>
      <c r="N4" s="10"/>
      <c r="O4" s="10"/>
      <c r="P4" s="10" t="s">
        <v>10</v>
      </c>
      <c r="Q4" s="10"/>
      <c r="R4" s="10"/>
      <c r="S4" s="10" t="s">
        <v>10</v>
      </c>
      <c r="T4" s="10"/>
      <c r="U4" s="10"/>
      <c r="V4" s="10" t="s">
        <v>10</v>
      </c>
    </row>
    <row r="5" spans="1:26" ht="15.6">
      <c r="A5" s="11" t="s">
        <v>11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</row>
    <row r="6" spans="1:26" ht="15.6">
      <c r="A6" s="13" t="s">
        <v>12</v>
      </c>
      <c r="B6" s="14">
        <v>6159</v>
      </c>
      <c r="C6" s="14">
        <v>8841</v>
      </c>
      <c r="D6" s="14">
        <v>15000</v>
      </c>
      <c r="E6" s="14">
        <v>14129.986248185654</v>
      </c>
      <c r="F6" s="14">
        <v>20370.013751814346</v>
      </c>
      <c r="G6" s="14">
        <v>34500</v>
      </c>
      <c r="H6" s="14">
        <v>2040.5831202046038</v>
      </c>
      <c r="I6" s="14">
        <v>1553.4168797953967</v>
      </c>
      <c r="J6" s="14">
        <v>3594.0000000000005</v>
      </c>
      <c r="K6" s="14">
        <v>9470554.3699999992</v>
      </c>
      <c r="L6" s="14">
        <v>13712495.529999999</v>
      </c>
      <c r="M6" s="14">
        <v>23183049.899999999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4">
        <v>0</v>
      </c>
      <c r="V6" s="14">
        <v>0</v>
      </c>
      <c r="X6" s="15">
        <f>D6+P6-'[1]связь с ИТОГ ДЕНЬГИ 2024'!M6</f>
        <v>0</v>
      </c>
      <c r="Y6" s="15">
        <f>G6+S6-'[1]связь с ИТОГ ДЕНЬГИ 2024'!L6</f>
        <v>0</v>
      </c>
      <c r="Z6" s="27">
        <f>M6+V6-'[1]связь с ИТОГ ДЕНЬГИ 2024'!Q6</f>
        <v>0.42000000178813934</v>
      </c>
    </row>
    <row r="7" spans="1:26" ht="15.6">
      <c r="A7" s="13" t="s">
        <v>13</v>
      </c>
      <c r="B7" s="14">
        <v>22827</v>
      </c>
      <c r="C7" s="14">
        <v>26362</v>
      </c>
      <c r="D7" s="14">
        <v>49189</v>
      </c>
      <c r="E7" s="14">
        <v>49428.334427193287</v>
      </c>
      <c r="F7" s="14">
        <v>57019.66557280672</v>
      </c>
      <c r="G7" s="14">
        <v>106448</v>
      </c>
      <c r="H7" s="14">
        <v>3680.5845315724309</v>
      </c>
      <c r="I7" s="14">
        <v>4669.6554684275698</v>
      </c>
      <c r="J7" s="14">
        <v>8350.2400000000016</v>
      </c>
      <c r="K7" s="14">
        <v>38459260.590000004</v>
      </c>
      <c r="L7" s="14">
        <v>44356538.969999999</v>
      </c>
      <c r="M7" s="14">
        <v>82815799.560000002</v>
      </c>
      <c r="N7" s="14">
        <v>49</v>
      </c>
      <c r="O7" s="14">
        <v>166</v>
      </c>
      <c r="P7" s="14">
        <v>215</v>
      </c>
      <c r="Q7" s="14">
        <v>588</v>
      </c>
      <c r="R7" s="14">
        <v>1992</v>
      </c>
      <c r="S7" s="14">
        <v>2580</v>
      </c>
      <c r="T7" s="14">
        <v>651439.25</v>
      </c>
      <c r="U7" s="14">
        <v>2308588.8199999998</v>
      </c>
      <c r="V7" s="14">
        <v>2960028.07</v>
      </c>
      <c r="X7" s="15">
        <f>D7+P7-'[1]связь с ИТОГ ДЕНЬГИ 2024'!M7</f>
        <v>0</v>
      </c>
      <c r="Y7" s="15">
        <f>G7+S7-'[1]связь с ИТОГ ДЕНЬГИ 2024'!L7</f>
        <v>0</v>
      </c>
      <c r="Z7" s="27">
        <f>M7+V7-'[1]связь с ИТОГ ДЕНЬГИ 2024'!Q7</f>
        <v>-0.31000001728534698</v>
      </c>
    </row>
    <row r="8" spans="1:26" ht="15.6">
      <c r="A8" s="13" t="s">
        <v>14</v>
      </c>
      <c r="B8" s="14">
        <v>1757</v>
      </c>
      <c r="C8" s="14">
        <v>2593</v>
      </c>
      <c r="D8" s="14">
        <v>4350</v>
      </c>
      <c r="E8" s="14">
        <v>3514</v>
      </c>
      <c r="F8" s="14">
        <v>5186</v>
      </c>
      <c r="G8" s="14">
        <v>8700</v>
      </c>
      <c r="H8" s="14">
        <v>0</v>
      </c>
      <c r="I8" s="14">
        <v>0</v>
      </c>
      <c r="J8" s="14">
        <v>0</v>
      </c>
      <c r="K8" s="14">
        <v>2077617.36</v>
      </c>
      <c r="L8" s="14">
        <v>3066170.64</v>
      </c>
      <c r="M8" s="14">
        <v>5143788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X8" s="15">
        <f>D8+P8-'[1]связь с ИТОГ ДЕНЬГИ 2024'!M8</f>
        <v>0</v>
      </c>
      <c r="Y8" s="15">
        <f>G8+S8-'[1]связь с ИТОГ ДЕНЬГИ 2024'!L8</f>
        <v>0</v>
      </c>
      <c r="Z8" s="27">
        <f>M8+V8-'[1]связь с ИТОГ ДЕНЬГИ 2024'!Q8</f>
        <v>0</v>
      </c>
    </row>
    <row r="9" spans="1:26" ht="15.6">
      <c r="A9" s="13" t="s">
        <v>15</v>
      </c>
      <c r="B9" s="14">
        <v>20652</v>
      </c>
      <c r="C9" s="14">
        <v>22282</v>
      </c>
      <c r="D9" s="14">
        <v>42934</v>
      </c>
      <c r="E9" s="14">
        <v>49268.685703638148</v>
      </c>
      <c r="F9" s="14">
        <v>53157.314296361859</v>
      </c>
      <c r="G9" s="14">
        <v>102426</v>
      </c>
      <c r="H9" s="14">
        <v>263730.76359062752</v>
      </c>
      <c r="I9" s="14">
        <v>284546.23640937253</v>
      </c>
      <c r="J9" s="14">
        <v>548277</v>
      </c>
      <c r="K9" s="14">
        <v>42985142.729999997</v>
      </c>
      <c r="L9" s="14">
        <v>50557045.740000002</v>
      </c>
      <c r="M9" s="14">
        <v>93542188.469999999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X9" s="15">
        <f>D9+P9-'[1]связь с ИТОГ ДЕНЬГИ 2024'!M9</f>
        <v>0</v>
      </c>
      <c r="Y9" s="15">
        <f>G9+S9-'[1]связь с ИТОГ ДЕНЬГИ 2024'!L9</f>
        <v>0</v>
      </c>
      <c r="Z9" s="27">
        <f>M9+V9-'[1]связь с ИТОГ ДЕНЬГИ 2024'!Q9</f>
        <v>0</v>
      </c>
    </row>
    <row r="10" spans="1:26" ht="15.6">
      <c r="A10" s="13" t="s">
        <v>16</v>
      </c>
      <c r="B10" s="14">
        <v>5342</v>
      </c>
      <c r="C10" s="14">
        <v>7658</v>
      </c>
      <c r="D10" s="14">
        <v>13000</v>
      </c>
      <c r="E10" s="14">
        <v>19551.72</v>
      </c>
      <c r="F10" s="14">
        <v>28028.280000000002</v>
      </c>
      <c r="G10" s="14">
        <v>47580</v>
      </c>
      <c r="H10" s="14">
        <v>0</v>
      </c>
      <c r="I10" s="14">
        <v>0</v>
      </c>
      <c r="J10" s="14">
        <v>0</v>
      </c>
      <c r="K10" s="14">
        <v>7523967.7999999998</v>
      </c>
      <c r="L10" s="14">
        <v>10768982.199999999</v>
      </c>
      <c r="M10" s="14">
        <v>18292950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X10" s="15">
        <f>D10+P10-'[1]связь с ИТОГ ДЕНЬГИ 2024'!M10</f>
        <v>0</v>
      </c>
      <c r="Y10" s="15">
        <f>G10+S10-'[1]связь с ИТОГ ДЕНЬГИ 2024'!L10</f>
        <v>0</v>
      </c>
      <c r="Z10" s="27">
        <f>M10+V10-'[1]связь с ИТОГ ДЕНЬГИ 2024'!Q10</f>
        <v>0</v>
      </c>
    </row>
    <row r="11" spans="1:26" ht="15.6" hidden="1">
      <c r="A11" s="13" t="s">
        <v>17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X11" s="15">
        <f>D11+P11-'[1]связь с ИТОГ ДЕНЬГИ 2024'!M11</f>
        <v>0</v>
      </c>
      <c r="Y11" s="15">
        <f>G11+S11-'[1]связь с ИТОГ ДЕНЬГИ 2024'!L11</f>
        <v>0</v>
      </c>
      <c r="Z11" s="27">
        <f>M11+V11-'[1]связь с ИТОГ ДЕНЬГИ 2024'!Q11</f>
        <v>0</v>
      </c>
    </row>
    <row r="12" spans="1:26" ht="15.6" hidden="1">
      <c r="A12" s="13" t="s">
        <v>18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X12" s="15">
        <f>D12+P12-'[1]связь с ИТОГ ДЕНЬГИ 2024'!M12</f>
        <v>0</v>
      </c>
      <c r="Y12" s="15">
        <f>G12+S12-'[1]связь с ИТОГ ДЕНЬГИ 2024'!L12</f>
        <v>0</v>
      </c>
      <c r="Z12" s="27">
        <f>M12+V12-'[1]связь с ИТОГ ДЕНЬГИ 2024'!Q12</f>
        <v>0</v>
      </c>
    </row>
    <row r="13" spans="1:26" ht="15.6" hidden="1">
      <c r="A13" s="13" t="s">
        <v>19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X13" s="15">
        <f>D13+P13-'[1]связь с ИТОГ ДЕНЬГИ 2024'!M13</f>
        <v>0</v>
      </c>
      <c r="Y13" s="15">
        <f>G13+S13-'[1]связь с ИТОГ ДЕНЬГИ 2024'!L13</f>
        <v>0</v>
      </c>
      <c r="Z13" s="27">
        <f>M13+V13-'[1]связь с ИТОГ ДЕНЬГИ 2024'!Q13</f>
        <v>0</v>
      </c>
    </row>
    <row r="14" spans="1:26" ht="31.2" hidden="1">
      <c r="A14" s="13" t="s">
        <v>20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X14" s="15">
        <f>D14+P14-'[1]связь с ИТОГ ДЕНЬГИ 2024'!M14</f>
        <v>0</v>
      </c>
      <c r="Y14" s="15">
        <f>G14+S14-'[1]связь с ИТОГ ДЕНЬГИ 2024'!L14</f>
        <v>0</v>
      </c>
      <c r="Z14" s="27">
        <f>M14+V14-'[1]связь с ИТОГ ДЕНЬГИ 2024'!Q14</f>
        <v>0</v>
      </c>
    </row>
    <row r="15" spans="1:26" ht="15.6" hidden="1">
      <c r="A15" s="13"/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X15" s="15">
        <f>D15+P15-'[1]связь с ИТОГ ДЕНЬГИ 2024'!M15</f>
        <v>0</v>
      </c>
      <c r="Y15" s="15">
        <f>G15+S15-'[1]связь с ИТОГ ДЕНЬГИ 2024'!L15</f>
        <v>0</v>
      </c>
      <c r="Z15" s="27">
        <f>M15+V15-'[1]связь с ИТОГ ДЕНЬГИ 2024'!Q15</f>
        <v>0</v>
      </c>
    </row>
    <row r="16" spans="1:26" ht="15.6" hidden="1">
      <c r="A16" s="13"/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X16" s="15">
        <f>D16+P16-'[1]связь с ИТОГ ДЕНЬГИ 2024'!M16</f>
        <v>0</v>
      </c>
      <c r="Y16" s="15">
        <f>G16+S16-'[1]связь с ИТОГ ДЕНЬГИ 2024'!L16</f>
        <v>0</v>
      </c>
      <c r="Z16" s="27">
        <f>M16+V16-'[1]связь с ИТОГ ДЕНЬГИ 2024'!Q16</f>
        <v>0</v>
      </c>
    </row>
    <row r="17" spans="1:26">
      <c r="A17" s="16" t="s">
        <v>21</v>
      </c>
      <c r="B17" s="14">
        <v>56737</v>
      </c>
      <c r="C17" s="14">
        <v>67736</v>
      </c>
      <c r="D17" s="14">
        <v>124473</v>
      </c>
      <c r="E17" s="14">
        <v>135892.72637901708</v>
      </c>
      <c r="F17" s="14">
        <v>163761.27362098292</v>
      </c>
      <c r="G17" s="14">
        <v>299654</v>
      </c>
      <c r="H17" s="14">
        <v>269451.93124240456</v>
      </c>
      <c r="I17" s="14">
        <v>290769.30875759549</v>
      </c>
      <c r="J17" s="14">
        <v>560221.24</v>
      </c>
      <c r="K17" s="14">
        <v>100516542.84999999</v>
      </c>
      <c r="L17" s="14">
        <v>122461233.08</v>
      </c>
      <c r="M17" s="14">
        <v>222977775.93000001</v>
      </c>
      <c r="N17" s="14">
        <v>49</v>
      </c>
      <c r="O17" s="14">
        <v>166</v>
      </c>
      <c r="P17" s="14">
        <v>215</v>
      </c>
      <c r="Q17" s="14">
        <v>588</v>
      </c>
      <c r="R17" s="14">
        <v>1992</v>
      </c>
      <c r="S17" s="14">
        <v>2580</v>
      </c>
      <c r="T17" s="14">
        <v>651439.25</v>
      </c>
      <c r="U17" s="14">
        <v>2308588.8199999998</v>
      </c>
      <c r="V17" s="14">
        <v>2960028.07</v>
      </c>
      <c r="X17" s="15">
        <f>D17+P17-'[1]связь с ИТОГ ДЕНЬГИ 2024'!M17</f>
        <v>0</v>
      </c>
      <c r="Y17" s="15">
        <f>G17+S17-'[1]связь с ИТОГ ДЕНЬГИ 2024'!L17</f>
        <v>0</v>
      </c>
      <c r="Z17" s="27">
        <f>M17+V17-'[1]связь с ИТОГ ДЕНЬГИ 2024'!Q17</f>
        <v>0.10999998450279236</v>
      </c>
    </row>
    <row r="18" spans="1:26" ht="15.6">
      <c r="A18" s="11" t="s">
        <v>22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X18" s="15">
        <f>D18+P18-'[1]связь с ИТОГ ДЕНЬГИ 2024'!M18</f>
        <v>0</v>
      </c>
      <c r="Y18" s="15">
        <f>G18+S18-'[1]связь с ИТОГ ДЕНЬГИ 2024'!L18</f>
        <v>0</v>
      </c>
      <c r="Z18" s="27">
        <f>M18+V18-'[1]связь с ИТОГ ДЕНЬГИ 2024'!Q18</f>
        <v>0</v>
      </c>
    </row>
    <row r="19" spans="1:26" ht="15.6" hidden="1">
      <c r="A19" s="13" t="s">
        <v>23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X19" s="15">
        <f>D19+P19-'[1]связь с ИТОГ ДЕНЬГИ 2024'!M19</f>
        <v>0</v>
      </c>
      <c r="Y19" s="15">
        <f>G19+S19-'[1]связь с ИТОГ ДЕНЬГИ 2024'!L19</f>
        <v>0</v>
      </c>
      <c r="Z19" s="27">
        <f>M19+V19-'[1]связь с ИТОГ ДЕНЬГИ 2024'!Q19</f>
        <v>0</v>
      </c>
    </row>
    <row r="20" spans="1:26" ht="15.6" customHeight="1">
      <c r="A20" s="13" t="s">
        <v>24</v>
      </c>
      <c r="B20" s="14">
        <v>37195</v>
      </c>
      <c r="C20" s="14">
        <v>58940</v>
      </c>
      <c r="D20" s="14">
        <v>96135</v>
      </c>
      <c r="E20" s="14">
        <v>85939.466323399378</v>
      </c>
      <c r="F20" s="14">
        <v>136181.53367660061</v>
      </c>
      <c r="G20" s="14">
        <v>222121</v>
      </c>
      <c r="H20" s="14">
        <v>0</v>
      </c>
      <c r="I20" s="14">
        <v>0</v>
      </c>
      <c r="J20" s="14">
        <v>0</v>
      </c>
      <c r="K20" s="14">
        <v>65672424.890000001</v>
      </c>
      <c r="L20" s="14">
        <v>97667556.129999995</v>
      </c>
      <c r="M20" s="14">
        <v>163339981.01999998</v>
      </c>
      <c r="N20" s="14">
        <v>328</v>
      </c>
      <c r="O20" s="14">
        <v>437</v>
      </c>
      <c r="P20" s="14">
        <v>765</v>
      </c>
      <c r="Q20" s="14">
        <v>3936</v>
      </c>
      <c r="R20" s="14">
        <v>5244</v>
      </c>
      <c r="S20" s="14">
        <v>9180</v>
      </c>
      <c r="T20" s="14">
        <v>7341892.5800000001</v>
      </c>
      <c r="U20" s="14">
        <v>10200904.710000001</v>
      </c>
      <c r="V20" s="14">
        <v>17542797.289999999</v>
      </c>
      <c r="X20" s="15">
        <f>D20+P20-'[1]связь с ИТОГ ДЕНЬГИ 2024'!M20</f>
        <v>0</v>
      </c>
      <c r="Y20" s="15">
        <f>G20+S20-'[1]связь с ИТОГ ДЕНЬГИ 2024'!L20</f>
        <v>0</v>
      </c>
      <c r="Z20" s="27">
        <f>M20+V20-'[1]связь с ИТОГ ДЕНЬГИ 2024'!Q20</f>
        <v>19621813.98999998</v>
      </c>
    </row>
    <row r="21" spans="1:26" ht="15.6">
      <c r="A21" s="17" t="s">
        <v>25</v>
      </c>
      <c r="B21" s="14">
        <v>157</v>
      </c>
      <c r="C21" s="14">
        <v>153</v>
      </c>
      <c r="D21" s="14">
        <v>310</v>
      </c>
      <c r="E21" s="14">
        <v>337</v>
      </c>
      <c r="F21" s="14">
        <v>334</v>
      </c>
      <c r="G21" s="14">
        <v>671</v>
      </c>
      <c r="H21" s="14">
        <v>0</v>
      </c>
      <c r="I21" s="14">
        <v>4.76</v>
      </c>
      <c r="J21" s="14">
        <v>4.76</v>
      </c>
      <c r="K21" s="14">
        <v>315583.40999999997</v>
      </c>
      <c r="L21" s="14">
        <v>309931.60000000003</v>
      </c>
      <c r="M21" s="14">
        <v>625515.01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X21" s="15">
        <f>D21+P21-'[1]связь с ИТОГ ДЕНЬГИ 2024'!M21</f>
        <v>0</v>
      </c>
      <c r="Y21" s="15">
        <f>G21+S21-'[1]связь с ИТОГ ДЕНЬГИ 2024'!L21</f>
        <v>0</v>
      </c>
      <c r="Z21" s="27">
        <f>M21+V21-'[1]связь с ИТОГ ДЕНЬГИ 2024'!Q21</f>
        <v>0</v>
      </c>
    </row>
    <row r="22" spans="1:26" ht="15.6">
      <c r="A22" s="13" t="s">
        <v>26</v>
      </c>
      <c r="B22" s="14">
        <v>19404</v>
      </c>
      <c r="C22" s="14">
        <v>35593</v>
      </c>
      <c r="D22" s="14">
        <v>54997</v>
      </c>
      <c r="E22" s="14">
        <v>48512.646144335144</v>
      </c>
      <c r="F22" s="14">
        <v>88987.353855664856</v>
      </c>
      <c r="G22" s="14">
        <v>137500</v>
      </c>
      <c r="H22" s="14">
        <v>0</v>
      </c>
      <c r="I22" s="14">
        <v>0</v>
      </c>
      <c r="J22" s="14">
        <v>0</v>
      </c>
      <c r="K22" s="14">
        <v>14246251.5</v>
      </c>
      <c r="L22" s="14">
        <v>26402671.960000001</v>
      </c>
      <c r="M22" s="14">
        <v>40648923.460000001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X22" s="15">
        <f>D22+P22-'[1]связь с ИТОГ ДЕНЬГИ 2024'!M22</f>
        <v>0</v>
      </c>
      <c r="Y22" s="15">
        <f>G22+S22-'[1]связь с ИТОГ ДЕНЬГИ 2024'!L22</f>
        <v>0</v>
      </c>
      <c r="Z22" s="27">
        <f>M22+V22-'[1]связь с ИТОГ ДЕНЬГИ 2024'!Q22</f>
        <v>-23422240.640000008</v>
      </c>
    </row>
    <row r="23" spans="1:26" ht="15.6">
      <c r="A23" s="13" t="s">
        <v>27</v>
      </c>
      <c r="B23" s="14">
        <v>25652</v>
      </c>
      <c r="C23" s="14">
        <v>47963</v>
      </c>
      <c r="D23" s="14">
        <v>73615</v>
      </c>
      <c r="E23" s="14">
        <v>60431.95136860694</v>
      </c>
      <c r="F23" s="14">
        <v>112993.04863139305</v>
      </c>
      <c r="G23" s="14">
        <v>173425</v>
      </c>
      <c r="H23" s="14">
        <v>0</v>
      </c>
      <c r="I23" s="14">
        <v>0</v>
      </c>
      <c r="J23" s="14">
        <v>0</v>
      </c>
      <c r="K23" s="14">
        <v>20357430.050000001</v>
      </c>
      <c r="L23" s="14">
        <v>37273657.920000002</v>
      </c>
      <c r="M23" s="14">
        <v>57631087.969999999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X23" s="15">
        <f>D23+P23-'[1]связь с ИТОГ ДЕНЬГИ 2024'!M23</f>
        <v>0</v>
      </c>
      <c r="Y23" s="15">
        <f>G23+S23-'[1]связь с ИТОГ ДЕНЬГИ 2024'!L23</f>
        <v>0</v>
      </c>
      <c r="Z23" s="27">
        <f>M23+V23-'[1]связь с ИТОГ ДЕНЬГИ 2024'!Q23</f>
        <v>-25551593.079999998</v>
      </c>
    </row>
    <row r="24" spans="1:26" ht="15.6">
      <c r="A24" s="13" t="s">
        <v>28</v>
      </c>
      <c r="B24" s="14">
        <v>70108</v>
      </c>
      <c r="C24" s="14">
        <v>49892</v>
      </c>
      <c r="D24" s="14">
        <v>120000</v>
      </c>
      <c r="E24" s="14">
        <v>169528.15479999999</v>
      </c>
      <c r="F24" s="14">
        <v>120643.8452</v>
      </c>
      <c r="G24" s="14">
        <v>290172</v>
      </c>
      <c r="H24" s="14">
        <v>0</v>
      </c>
      <c r="I24" s="14">
        <v>0</v>
      </c>
      <c r="J24" s="14">
        <v>0</v>
      </c>
      <c r="K24" s="14">
        <v>45194990.57</v>
      </c>
      <c r="L24" s="14">
        <v>33589390.369999997</v>
      </c>
      <c r="M24" s="14">
        <v>78784380.939999998</v>
      </c>
      <c r="N24" s="14">
        <v>509</v>
      </c>
      <c r="O24" s="14">
        <v>288</v>
      </c>
      <c r="P24" s="14">
        <v>797</v>
      </c>
      <c r="Q24" s="14">
        <v>6108</v>
      </c>
      <c r="R24" s="14">
        <v>3456</v>
      </c>
      <c r="S24" s="14">
        <v>9564</v>
      </c>
      <c r="T24" s="14">
        <v>11324259.74</v>
      </c>
      <c r="U24" s="14">
        <v>6460321.0999999996</v>
      </c>
      <c r="V24" s="14">
        <v>17784580.84</v>
      </c>
      <c r="X24" s="15">
        <f>D24+P24-'[1]связь с ИТОГ ДЕНЬГИ 2024'!M24</f>
        <v>0</v>
      </c>
      <c r="Y24" s="15">
        <f>G24+S24-'[1]связь с ИТОГ ДЕНЬГИ 2024'!L24</f>
        <v>0</v>
      </c>
      <c r="Z24" s="27">
        <f>M24+V24-'[1]связь с ИТОГ ДЕНЬГИ 2024'!Q24</f>
        <v>-59685638.539999992</v>
      </c>
    </row>
    <row r="25" spans="1:26" ht="15.6">
      <c r="A25" s="13" t="s">
        <v>29</v>
      </c>
      <c r="B25" s="14">
        <v>19971</v>
      </c>
      <c r="C25" s="14">
        <v>18629</v>
      </c>
      <c r="D25" s="14">
        <v>38600</v>
      </c>
      <c r="E25" s="14">
        <v>46931.85</v>
      </c>
      <c r="F25" s="14">
        <v>43778.15</v>
      </c>
      <c r="G25" s="14">
        <v>90710</v>
      </c>
      <c r="H25" s="14">
        <v>0</v>
      </c>
      <c r="I25" s="14">
        <v>0</v>
      </c>
      <c r="J25" s="14">
        <v>0</v>
      </c>
      <c r="K25" s="14">
        <v>28821567.59</v>
      </c>
      <c r="L25" s="14">
        <v>25649288.289999999</v>
      </c>
      <c r="M25" s="14">
        <v>54470855.879999995</v>
      </c>
      <c r="N25" s="14">
        <v>149</v>
      </c>
      <c r="O25" s="14">
        <v>85</v>
      </c>
      <c r="P25" s="14">
        <v>234</v>
      </c>
      <c r="Q25" s="14">
        <v>1788</v>
      </c>
      <c r="R25" s="14">
        <v>1020</v>
      </c>
      <c r="S25" s="14">
        <v>2808</v>
      </c>
      <c r="T25" s="14">
        <v>3058255.81</v>
      </c>
      <c r="U25" s="14">
        <v>1740358.79</v>
      </c>
      <c r="V25" s="14">
        <v>4798614.5999999996</v>
      </c>
      <c r="X25" s="15">
        <f>D25+P25-'[1]связь с ИТОГ ДЕНЬГИ 2024'!M25</f>
        <v>0</v>
      </c>
      <c r="Y25" s="15">
        <f>G25+S25-'[1]связь с ИТОГ ДЕНЬГИ 2024'!L25</f>
        <v>0</v>
      </c>
      <c r="Z25" s="27">
        <f>M25+V25-'[1]связь с ИТОГ ДЕНЬГИ 2024'!Q25</f>
        <v>-5352521.9800000116</v>
      </c>
    </row>
    <row r="26" spans="1:26" ht="15.6">
      <c r="A26" s="13" t="s">
        <v>30</v>
      </c>
      <c r="B26" s="14">
        <v>7531</v>
      </c>
      <c r="C26" s="14">
        <v>20469</v>
      </c>
      <c r="D26" s="14">
        <v>28000</v>
      </c>
      <c r="E26" s="14">
        <v>18827.5</v>
      </c>
      <c r="F26" s="14">
        <v>51172.5</v>
      </c>
      <c r="G26" s="14">
        <v>70000</v>
      </c>
      <c r="H26" s="14">
        <v>0</v>
      </c>
      <c r="I26" s="14">
        <v>0</v>
      </c>
      <c r="J26" s="14">
        <v>0</v>
      </c>
      <c r="K26" s="14">
        <v>9573144.8699999992</v>
      </c>
      <c r="L26" s="14">
        <v>25673361.25</v>
      </c>
      <c r="M26" s="14">
        <v>35246506.119999997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X26" s="15">
        <f>D26+P26-'[1]связь с ИТОГ ДЕНЬГИ 2024'!M26</f>
        <v>0</v>
      </c>
      <c r="Y26" s="15">
        <f>G26+S26-'[1]связь с ИТОГ ДЕНЬГИ 2024'!L26</f>
        <v>0</v>
      </c>
      <c r="Z26" s="27">
        <f>M26+V26-'[1]связь с ИТОГ ДЕНЬГИ 2024'!Q26</f>
        <v>-9699273.5700000003</v>
      </c>
    </row>
    <row r="27" spans="1:26" ht="15.6">
      <c r="A27" s="13" t="s">
        <v>31</v>
      </c>
      <c r="B27" s="14">
        <v>8673</v>
      </c>
      <c r="C27" s="14">
        <v>19327</v>
      </c>
      <c r="D27" s="14">
        <v>28000</v>
      </c>
      <c r="E27" s="14">
        <v>21682.5</v>
      </c>
      <c r="F27" s="14">
        <v>48317.5</v>
      </c>
      <c r="G27" s="14">
        <v>70000</v>
      </c>
      <c r="H27" s="14">
        <v>0</v>
      </c>
      <c r="I27" s="14">
        <v>0</v>
      </c>
      <c r="J27" s="14">
        <v>0</v>
      </c>
      <c r="K27" s="14">
        <v>9862002.9299999997</v>
      </c>
      <c r="L27" s="14">
        <v>21819799.559999999</v>
      </c>
      <c r="M27" s="14">
        <v>31681802.489999998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X27" s="15">
        <f>D27+P27-'[1]связь с ИТОГ ДЕНЬГИ 2024'!M27</f>
        <v>0</v>
      </c>
      <c r="Y27" s="15">
        <f>G27+S27-'[1]связь с ИТОГ ДЕНЬГИ 2024'!L27</f>
        <v>0</v>
      </c>
      <c r="Z27" s="27">
        <f>M27+V27-'[1]связь с ИТОГ ДЕНЬГИ 2024'!Q27</f>
        <v>-12696891.049999993</v>
      </c>
    </row>
    <row r="28" spans="1:26" ht="31.2">
      <c r="A28" s="13" t="s">
        <v>32</v>
      </c>
      <c r="B28" s="14">
        <v>11891</v>
      </c>
      <c r="C28" s="14">
        <v>14653</v>
      </c>
      <c r="D28" s="14">
        <v>26544</v>
      </c>
      <c r="E28" s="14">
        <v>24393.035412899335</v>
      </c>
      <c r="F28" s="14">
        <v>30058.964587100661</v>
      </c>
      <c r="G28" s="14">
        <v>54452</v>
      </c>
      <c r="H28" s="14">
        <v>86447.623756781191</v>
      </c>
      <c r="I28" s="14">
        <v>106527.37624321879</v>
      </c>
      <c r="J28" s="14">
        <v>192975</v>
      </c>
      <c r="K28" s="14">
        <v>15631326.52</v>
      </c>
      <c r="L28" s="14">
        <v>18218418.23</v>
      </c>
      <c r="M28" s="14">
        <v>33849744.75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X28" s="15">
        <f>D28+P28-'[1]связь с ИТОГ ДЕНЬГИ 2024'!M28</f>
        <v>0</v>
      </c>
      <c r="Y28" s="15">
        <f>G28+S28-'[1]связь с ИТОГ ДЕНЬГИ 2024'!L28</f>
        <v>0</v>
      </c>
      <c r="Z28" s="27">
        <f>M28+V28-'[1]связь с ИТОГ ДЕНЬГИ 2024'!Q28</f>
        <v>0</v>
      </c>
    </row>
    <row r="29" spans="1:26" ht="15.6" hidden="1">
      <c r="A29" s="13" t="s">
        <v>33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X29" s="15">
        <f>D29+P29-'[1]связь с ИТОГ ДЕНЬГИ 2024'!M29</f>
        <v>0</v>
      </c>
      <c r="Y29" s="15">
        <f>G29+S29-'[1]связь с ИТОГ ДЕНЬГИ 2024'!L29</f>
        <v>0</v>
      </c>
      <c r="Z29" s="27">
        <f>M29+V29-'[1]связь с ИТОГ ДЕНЬГИ 2024'!Q29</f>
        <v>0</v>
      </c>
    </row>
    <row r="30" spans="1:26" ht="15.6">
      <c r="A30" s="13" t="s">
        <v>34</v>
      </c>
      <c r="B30" s="14">
        <v>37</v>
      </c>
      <c r="C30" s="14">
        <v>63</v>
      </c>
      <c r="D30" s="14">
        <v>100</v>
      </c>
      <c r="E30" s="14">
        <v>88.8</v>
      </c>
      <c r="F30" s="14">
        <v>151.19999999999999</v>
      </c>
      <c r="G30" s="14">
        <v>240</v>
      </c>
      <c r="H30" s="14">
        <v>0</v>
      </c>
      <c r="I30" s="14">
        <v>0</v>
      </c>
      <c r="J30" s="14">
        <v>0</v>
      </c>
      <c r="K30" s="14">
        <v>52784.08</v>
      </c>
      <c r="L30" s="14">
        <v>78506.75</v>
      </c>
      <c r="M30" s="14">
        <v>131290.83000000002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X30" s="15">
        <f>D30+P30-'[1]связь с ИТОГ ДЕНЬГИ 2024'!M30</f>
        <v>0</v>
      </c>
      <c r="Y30" s="15">
        <f>G30+S30-'[1]связь с ИТОГ ДЕНЬГИ 2024'!L30</f>
        <v>0</v>
      </c>
      <c r="Z30" s="27">
        <f>M30+V30-'[1]связь с ИТОГ ДЕНЬГИ 2024'!Q30</f>
        <v>0</v>
      </c>
    </row>
    <row r="31" spans="1:26" ht="15.6" hidden="1">
      <c r="A31" s="13" t="s">
        <v>35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X31" s="15">
        <f>D31+P31-'[1]связь с ИТОГ ДЕНЬГИ 2024'!M31</f>
        <v>0</v>
      </c>
      <c r="Y31" s="15">
        <f>G31+S31-'[1]связь с ИТОГ ДЕНЬГИ 2024'!L31</f>
        <v>0</v>
      </c>
      <c r="Z31" s="27">
        <f>M31+V31-'[1]связь с ИТОГ ДЕНЬГИ 2024'!Q31</f>
        <v>0</v>
      </c>
    </row>
    <row r="32" spans="1:26" ht="15.6" hidden="1">
      <c r="A32" s="13" t="s">
        <v>36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X32" s="15">
        <f>D32+P32-'[1]связь с ИТОГ ДЕНЬГИ 2024'!M32</f>
        <v>0</v>
      </c>
      <c r="Y32" s="15">
        <f>G32+S32-'[1]связь с ИТОГ ДЕНЬГИ 2024'!L32</f>
        <v>0</v>
      </c>
      <c r="Z32" s="27">
        <f>M32+V32-'[1]связь с ИТОГ ДЕНЬГИ 2024'!Q32</f>
        <v>0</v>
      </c>
    </row>
    <row r="33" spans="1:26" hidden="1">
      <c r="A33" s="18"/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X33" s="15">
        <f>D33+P33-'[1]связь с ИТОГ ДЕНЬГИ 2024'!M33</f>
        <v>0</v>
      </c>
      <c r="Y33" s="15">
        <f>G33+S33-'[1]связь с ИТОГ ДЕНЬГИ 2024'!L33</f>
        <v>0</v>
      </c>
      <c r="Z33" s="27">
        <f>M33+V33-'[1]связь с ИТОГ ДЕНЬГИ 2024'!Q33</f>
        <v>0</v>
      </c>
    </row>
    <row r="34" spans="1:26" hidden="1">
      <c r="A34" s="18"/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X34" s="15">
        <f>D34+P34-'[1]связь с ИТОГ ДЕНЬГИ 2024'!M34</f>
        <v>0</v>
      </c>
      <c r="Y34" s="15">
        <f>G34+S34-'[1]связь с ИТОГ ДЕНЬГИ 2024'!L34</f>
        <v>0</v>
      </c>
      <c r="Z34" s="27">
        <f>M34+V34-'[1]связь с ИТОГ ДЕНЬГИ 2024'!Q34</f>
        <v>0</v>
      </c>
    </row>
    <row r="35" spans="1:26" hidden="1">
      <c r="A35" s="18"/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X35" s="15">
        <f>D35+P35-'[1]связь с ИТОГ ДЕНЬГИ 2024'!M35</f>
        <v>0</v>
      </c>
      <c r="Y35" s="15">
        <f>G35+S35-'[1]связь с ИТОГ ДЕНЬГИ 2024'!L35</f>
        <v>0</v>
      </c>
      <c r="Z35" s="27">
        <f>M35+V35-'[1]связь с ИТОГ ДЕНЬГИ 2024'!Q35</f>
        <v>0</v>
      </c>
    </row>
    <row r="36" spans="1:26">
      <c r="A36" s="16" t="s">
        <v>37</v>
      </c>
      <c r="B36" s="14">
        <v>200619</v>
      </c>
      <c r="C36" s="14">
        <v>265682</v>
      </c>
      <c r="D36" s="14">
        <v>466301</v>
      </c>
      <c r="E36" s="14">
        <v>476672.90404924075</v>
      </c>
      <c r="F36" s="14">
        <v>632618.09595075913</v>
      </c>
      <c r="G36" s="14">
        <v>1109291</v>
      </c>
      <c r="H36" s="14">
        <v>86447.623756781191</v>
      </c>
      <c r="I36" s="14">
        <v>106532.13624321879</v>
      </c>
      <c r="J36" s="14">
        <v>192979.76</v>
      </c>
      <c r="K36" s="14">
        <v>209727506.41000003</v>
      </c>
      <c r="L36" s="14">
        <v>286682582.06</v>
      </c>
      <c r="M36" s="14">
        <v>496410088.46999997</v>
      </c>
      <c r="N36" s="14">
        <v>986</v>
      </c>
      <c r="O36" s="14">
        <v>810</v>
      </c>
      <c r="P36" s="14">
        <v>1796</v>
      </c>
      <c r="Q36" s="14">
        <v>11832</v>
      </c>
      <c r="R36" s="14">
        <v>9720</v>
      </c>
      <c r="S36" s="14">
        <v>21552</v>
      </c>
      <c r="T36" s="14">
        <v>21724408.129999999</v>
      </c>
      <c r="U36" s="14">
        <v>18401584.600000001</v>
      </c>
      <c r="V36" s="14">
        <v>40125992.729999997</v>
      </c>
      <c r="X36" s="15">
        <f>D36+P36-'[1]связь с ИТОГ ДЕНЬГИ 2024'!M36</f>
        <v>0</v>
      </c>
      <c r="Y36" s="15">
        <f>G36+S36-'[1]связь с ИТОГ ДЕНЬГИ 2024'!L36</f>
        <v>0</v>
      </c>
      <c r="Z36" s="27">
        <f>M36+V36-'[1]связь с ИТОГ ДЕНЬГИ 2024'!Q36</f>
        <v>-116786344.87000006</v>
      </c>
    </row>
    <row r="37" spans="1:26" ht="15.6">
      <c r="A37" s="11" t="s">
        <v>38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X37" s="15">
        <f>D37+P37-'[1]связь с ИТОГ ДЕНЬГИ 2024'!M37</f>
        <v>0</v>
      </c>
      <c r="Y37" s="15">
        <f>G37+S37-'[1]связь с ИТОГ ДЕНЬГИ 2024'!L37</f>
        <v>0</v>
      </c>
      <c r="Z37" s="27">
        <f>M37+V37-'[1]связь с ИТОГ ДЕНЬГИ 2024'!Q37</f>
        <v>0</v>
      </c>
    </row>
    <row r="38" spans="1:26" ht="15.6">
      <c r="A38" s="11" t="s">
        <v>39</v>
      </c>
      <c r="B38" s="14">
        <v>7543</v>
      </c>
      <c r="C38" s="14">
        <v>19557</v>
      </c>
      <c r="D38" s="14">
        <v>27100</v>
      </c>
      <c r="E38" s="14">
        <v>17853.485015596481</v>
      </c>
      <c r="F38" s="14">
        <v>50069.514984403519</v>
      </c>
      <c r="G38" s="14">
        <v>67923</v>
      </c>
      <c r="H38" s="14">
        <v>15161.375469336668</v>
      </c>
      <c r="I38" s="14">
        <v>8143.6245306633291</v>
      </c>
      <c r="J38" s="14">
        <v>23304.999999999996</v>
      </c>
      <c r="K38" s="14">
        <v>12336283.43</v>
      </c>
      <c r="L38" s="14">
        <v>35508937.329999998</v>
      </c>
      <c r="M38" s="14">
        <v>47845220.759999998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X38" s="15">
        <f>D38+P38-'[1]связь с ИТОГ ДЕНЬГИ 2024'!M38</f>
        <v>0</v>
      </c>
      <c r="Y38" s="15">
        <f>G38+S38-'[1]связь с ИТОГ ДЕНЬГИ 2024'!L38</f>
        <v>0</v>
      </c>
      <c r="Z38" s="27">
        <f>M38+V38-'[1]связь с ИТОГ ДЕНЬГИ 2024'!Q38</f>
        <v>10642302.100000001</v>
      </c>
    </row>
    <row r="39" spans="1:26" ht="15.6">
      <c r="A39" s="11" t="s">
        <v>40</v>
      </c>
      <c r="B39" s="14">
        <v>1857</v>
      </c>
      <c r="C39" s="14">
        <v>23651</v>
      </c>
      <c r="D39" s="14">
        <v>25508</v>
      </c>
      <c r="E39" s="14">
        <v>4354.8248121990919</v>
      </c>
      <c r="F39" s="14">
        <v>54356.175187800909</v>
      </c>
      <c r="G39" s="14">
        <v>58711</v>
      </c>
      <c r="H39" s="14">
        <v>854.82625482625485</v>
      </c>
      <c r="I39" s="14">
        <v>21285.173745173746</v>
      </c>
      <c r="J39" s="14">
        <v>22140</v>
      </c>
      <c r="K39" s="14">
        <v>2580647.36</v>
      </c>
      <c r="L39" s="14">
        <v>35192857.239999995</v>
      </c>
      <c r="M39" s="14">
        <v>37773504.599999994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X39" s="15">
        <f>D39+P39-'[1]связь с ИТОГ ДЕНЬГИ 2024'!M39</f>
        <v>0</v>
      </c>
      <c r="Y39" s="15">
        <f>G39+S39-'[1]связь с ИТОГ ДЕНЬГИ 2024'!L39</f>
        <v>0</v>
      </c>
      <c r="Z39" s="27">
        <f>M39+V39-'[1]связь с ИТОГ ДЕНЬГИ 2024'!Q39</f>
        <v>3468417.2199999988</v>
      </c>
    </row>
    <row r="40" spans="1:26" ht="15.6">
      <c r="A40" s="11" t="s">
        <v>41</v>
      </c>
      <c r="B40" s="14">
        <v>13196</v>
      </c>
      <c r="C40" s="14">
        <v>6804</v>
      </c>
      <c r="D40" s="14">
        <v>20000</v>
      </c>
      <c r="E40" s="14">
        <v>31716.425889344795</v>
      </c>
      <c r="F40" s="14">
        <v>16283.574110655205</v>
      </c>
      <c r="G40" s="14">
        <v>48000</v>
      </c>
      <c r="H40" s="14">
        <v>11001.68213190184</v>
      </c>
      <c r="I40" s="14">
        <v>6419.3178680981591</v>
      </c>
      <c r="J40" s="14">
        <v>17421</v>
      </c>
      <c r="K40" s="14">
        <v>16362945.489999998</v>
      </c>
      <c r="L40" s="14">
        <v>11276355.059999999</v>
      </c>
      <c r="M40" s="14">
        <v>27639300.549999997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X40" s="15">
        <f>D40+P40-'[1]связь с ИТОГ ДЕНЬГИ 2024'!M40</f>
        <v>0</v>
      </c>
      <c r="Y40" s="15">
        <f>G40+S40-'[1]связь с ИТОГ ДЕНЬГИ 2024'!L40</f>
        <v>0</v>
      </c>
      <c r="Z40" s="27">
        <f>M40+V40-'[1]связь с ИТОГ ДЕНЬГИ 2024'!Q40</f>
        <v>3206394.1999999993</v>
      </c>
    </row>
    <row r="41" spans="1:26" ht="15.6">
      <c r="A41" s="11" t="s">
        <v>42</v>
      </c>
      <c r="B41" s="14">
        <v>10978</v>
      </c>
      <c r="C41" s="14">
        <v>6276</v>
      </c>
      <c r="D41" s="14">
        <v>17254</v>
      </c>
      <c r="E41" s="14">
        <v>29842.500953478433</v>
      </c>
      <c r="F41" s="14">
        <v>16898.499046521567</v>
      </c>
      <c r="G41" s="14">
        <v>46741</v>
      </c>
      <c r="H41" s="14">
        <v>7735.8572195383795</v>
      </c>
      <c r="I41" s="14">
        <v>6095.1427804616205</v>
      </c>
      <c r="J41" s="14">
        <v>13831</v>
      </c>
      <c r="K41" s="14">
        <v>17784048.469999999</v>
      </c>
      <c r="L41" s="14">
        <v>13464220.829999998</v>
      </c>
      <c r="M41" s="14">
        <v>31248269.299999997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X41" s="15">
        <f>D41+P41-'[1]связь с ИТОГ ДЕНЬГИ 2024'!M41</f>
        <v>0</v>
      </c>
      <c r="Y41" s="15">
        <f>G41+S41-'[1]связь с ИТОГ ДЕНЬГИ 2024'!L41</f>
        <v>0</v>
      </c>
      <c r="Z41" s="27">
        <f>M41+V41-'[1]связь с ИТОГ ДЕНЬГИ 2024'!Q41</f>
        <v>6722665.8299999982</v>
      </c>
    </row>
    <row r="42" spans="1:26" ht="15.6">
      <c r="A42" s="11" t="s">
        <v>43</v>
      </c>
      <c r="B42" s="14">
        <v>354</v>
      </c>
      <c r="C42" s="14">
        <v>12146</v>
      </c>
      <c r="D42" s="14">
        <v>12500</v>
      </c>
      <c r="E42" s="14">
        <v>835.86660816147435</v>
      </c>
      <c r="F42" s="14">
        <v>28684.133391838528</v>
      </c>
      <c r="G42" s="14">
        <v>29520.000000000004</v>
      </c>
      <c r="H42" s="14">
        <v>167.7938689217759</v>
      </c>
      <c r="I42" s="14">
        <v>5711.2061310782237</v>
      </c>
      <c r="J42" s="14">
        <v>5879</v>
      </c>
      <c r="K42" s="14">
        <v>698021.14</v>
      </c>
      <c r="L42" s="14">
        <v>22558736.809999999</v>
      </c>
      <c r="M42" s="14">
        <v>23256757.949999999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X42" s="15">
        <f>D42+P42-'[1]связь с ИТОГ ДЕНЬГИ 2024'!M42</f>
        <v>0</v>
      </c>
      <c r="Y42" s="15">
        <f>G42+S42-'[1]связь с ИТОГ ДЕНЬГИ 2024'!L42</f>
        <v>0</v>
      </c>
      <c r="Z42" s="27">
        <f>M42+V42-'[1]связь с ИТОГ ДЕНЬГИ 2024'!Q42</f>
        <v>6763345.7300000004</v>
      </c>
    </row>
    <row r="43" spans="1:26" ht="15.6">
      <c r="A43" s="11" t="s">
        <v>44</v>
      </c>
      <c r="B43" s="14">
        <v>2113</v>
      </c>
      <c r="C43" s="14">
        <v>21687</v>
      </c>
      <c r="D43" s="14">
        <v>23800</v>
      </c>
      <c r="E43" s="14">
        <v>5662.2019714038133</v>
      </c>
      <c r="F43" s="14">
        <v>58597.798028596182</v>
      </c>
      <c r="G43" s="14">
        <v>64259.999999999993</v>
      </c>
      <c r="H43" s="14">
        <v>1124.0833333333335</v>
      </c>
      <c r="I43" s="14">
        <v>5455.916666666667</v>
      </c>
      <c r="J43" s="14">
        <v>6580</v>
      </c>
      <c r="K43" s="14">
        <v>3066083.91</v>
      </c>
      <c r="L43" s="14">
        <v>29641467.010000002</v>
      </c>
      <c r="M43" s="14">
        <v>32707550.920000002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X43" s="15">
        <f>D43+P43-'[1]связь с ИТОГ ДЕНЬГИ 2024'!M43</f>
        <v>0</v>
      </c>
      <c r="Y43" s="15">
        <f>G43+S43-'[1]связь с ИТОГ ДЕНЬГИ 2024'!L43</f>
        <v>0</v>
      </c>
      <c r="Z43" s="27">
        <f>M43+V43-'[1]связь с ИТОГ ДЕНЬГИ 2024'!Q43</f>
        <v>352811.46000000462</v>
      </c>
    </row>
    <row r="44" spans="1:26" ht="15.6">
      <c r="A44" s="11" t="s">
        <v>45</v>
      </c>
      <c r="B44" s="14">
        <v>932</v>
      </c>
      <c r="C44" s="14">
        <v>7268</v>
      </c>
      <c r="D44" s="14">
        <v>8200</v>
      </c>
      <c r="E44" s="14">
        <v>2460.3444711538459</v>
      </c>
      <c r="F44" s="14">
        <v>18859.655528846153</v>
      </c>
      <c r="G44" s="14">
        <v>21320</v>
      </c>
      <c r="H44" s="14">
        <v>77.600000000000009</v>
      </c>
      <c r="I44" s="14">
        <v>4966.4000000000005</v>
      </c>
      <c r="J44" s="14">
        <v>5044.0000000000009</v>
      </c>
      <c r="K44" s="14">
        <v>2159875.1800000002</v>
      </c>
      <c r="L44" s="14">
        <v>11519578.67</v>
      </c>
      <c r="M44" s="14">
        <v>13679453.85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X44" s="15">
        <f>D44+P44-'[1]связь с ИТОГ ДЕНЬГИ 2024'!M44</f>
        <v>0</v>
      </c>
      <c r="Y44" s="15">
        <f>G44+S44-'[1]связь с ИТОГ ДЕНЬГИ 2024'!L44</f>
        <v>0</v>
      </c>
      <c r="Z44" s="27">
        <f>M44+V44-'[1]связь с ИТОГ ДЕНЬГИ 2024'!Q44</f>
        <v>1562163.3899999969</v>
      </c>
    </row>
    <row r="45" spans="1:26" ht="15.6">
      <c r="A45" s="11" t="s">
        <v>46</v>
      </c>
      <c r="B45" s="14">
        <v>525</v>
      </c>
      <c r="C45" s="14">
        <v>22573</v>
      </c>
      <c r="D45" s="14">
        <v>23098</v>
      </c>
      <c r="E45" s="14">
        <v>1357.6826832716054</v>
      </c>
      <c r="F45" s="14">
        <v>58438.317316728389</v>
      </c>
      <c r="G45" s="14">
        <v>59795.999999999993</v>
      </c>
      <c r="H45" s="14">
        <v>585.77609890109886</v>
      </c>
      <c r="I45" s="14">
        <v>24499.223901098896</v>
      </c>
      <c r="J45" s="14">
        <v>25084.999999999996</v>
      </c>
      <c r="K45" s="14">
        <v>1493312.1</v>
      </c>
      <c r="L45" s="14">
        <v>32094556.190000001</v>
      </c>
      <c r="M45" s="14">
        <v>33587868.289999999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X45" s="15">
        <f>D45+P45-'[1]связь с ИТОГ ДЕНЬГИ 2024'!M45</f>
        <v>0</v>
      </c>
      <c r="Y45" s="15">
        <f>G45+S45-'[1]связь с ИТОГ ДЕНЬГИ 2024'!L45</f>
        <v>0</v>
      </c>
      <c r="Z45" s="27">
        <f>M45+V45-'[1]связь с ИТОГ ДЕНЬГИ 2024'!Q45</f>
        <v>4697905.7199999988</v>
      </c>
    </row>
    <row r="46" spans="1:26" ht="15.6">
      <c r="A46" s="11" t="s">
        <v>47</v>
      </c>
      <c r="B46" s="14">
        <v>4156</v>
      </c>
      <c r="C46" s="14">
        <v>1844</v>
      </c>
      <c r="D46" s="14">
        <v>6000</v>
      </c>
      <c r="E46" s="14">
        <v>11227.582133109951</v>
      </c>
      <c r="F46" s="14">
        <v>4972.4178668900477</v>
      </c>
      <c r="G46" s="14">
        <v>16199.999999999998</v>
      </c>
      <c r="H46" s="14">
        <v>6174.8167092924123</v>
      </c>
      <c r="I46" s="14">
        <v>2845.1832907075873</v>
      </c>
      <c r="J46" s="14">
        <v>9020</v>
      </c>
      <c r="K46" s="14">
        <v>8807944.3100000005</v>
      </c>
      <c r="L46" s="14">
        <v>4749891.3699999992</v>
      </c>
      <c r="M46" s="14">
        <v>13557835.68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X46" s="15">
        <f>D46+P46-'[1]связь с ИТОГ ДЕНЬГИ 2024'!M46</f>
        <v>0</v>
      </c>
      <c r="Y46" s="15">
        <f>G46+S46-'[1]связь с ИТОГ ДЕНЬГИ 2024'!L46</f>
        <v>0</v>
      </c>
      <c r="Z46" s="27">
        <f>M46+V46-'[1]связь с ИТОГ ДЕНЬГИ 2024'!Q46</f>
        <v>5646281.46</v>
      </c>
    </row>
    <row r="47" spans="1:26" ht="15.6">
      <c r="A47" s="11" t="s">
        <v>48</v>
      </c>
      <c r="B47" s="14">
        <v>118</v>
      </c>
      <c r="C47" s="14">
        <v>7982</v>
      </c>
      <c r="D47" s="14">
        <v>8100</v>
      </c>
      <c r="E47" s="14">
        <v>298.12195110012482</v>
      </c>
      <c r="F47" s="14">
        <v>20761.878048899875</v>
      </c>
      <c r="G47" s="14">
        <v>21060</v>
      </c>
      <c r="H47" s="14">
        <v>233.04908424908425</v>
      </c>
      <c r="I47" s="14">
        <v>9707.9509157509146</v>
      </c>
      <c r="J47" s="14">
        <v>9940.9999999999982</v>
      </c>
      <c r="K47" s="14">
        <v>403167.11000000004</v>
      </c>
      <c r="L47" s="14">
        <v>17398304.870000001</v>
      </c>
      <c r="M47" s="14">
        <v>17801471.98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X47" s="15">
        <f>D47+P47-'[1]связь с ИТОГ ДЕНЬГИ 2024'!M47</f>
        <v>0</v>
      </c>
      <c r="Y47" s="15">
        <f>G47+S47-'[1]связь с ИТОГ ДЕНЬГИ 2024'!L47</f>
        <v>0</v>
      </c>
      <c r="Z47" s="27">
        <f>M47+V47-'[1]связь с ИТОГ ДЕНЬГИ 2024'!Q47</f>
        <v>5189558.9400000013</v>
      </c>
    </row>
    <row r="48" spans="1:26" ht="15.6">
      <c r="A48" s="11" t="s">
        <v>49</v>
      </c>
      <c r="B48" s="14">
        <v>17515</v>
      </c>
      <c r="C48" s="14">
        <v>12432</v>
      </c>
      <c r="D48" s="14">
        <v>29947</v>
      </c>
      <c r="E48" s="14">
        <v>46369.030318605997</v>
      </c>
      <c r="F48" s="14">
        <v>32816.969681394003</v>
      </c>
      <c r="G48" s="14">
        <v>79186</v>
      </c>
      <c r="H48" s="14">
        <v>12818.321231484169</v>
      </c>
      <c r="I48" s="14">
        <v>9989.678768515827</v>
      </c>
      <c r="J48" s="14">
        <v>22807.999999999996</v>
      </c>
      <c r="K48" s="14">
        <v>25355621.16</v>
      </c>
      <c r="L48" s="14">
        <v>20338345.710000001</v>
      </c>
      <c r="M48" s="14">
        <v>45693966.870000005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X48" s="15">
        <f>D48+P48-'[1]связь с ИТОГ ДЕНЬГИ 2024'!M48</f>
        <v>0</v>
      </c>
      <c r="Y48" s="15">
        <f>G48+S48-'[1]связь с ИТОГ ДЕНЬГИ 2024'!L48</f>
        <v>0</v>
      </c>
      <c r="Z48" s="27">
        <f>M48+V48-'[1]связь с ИТОГ ДЕНЬГИ 2024'!Q48</f>
        <v>5571922.6000000089</v>
      </c>
    </row>
    <row r="49" spans="1:26" ht="15.6">
      <c r="A49" s="11" t="s">
        <v>50</v>
      </c>
      <c r="B49" s="14">
        <v>28292</v>
      </c>
      <c r="C49" s="14">
        <v>104708</v>
      </c>
      <c r="D49" s="14">
        <v>133000</v>
      </c>
      <c r="E49" s="14">
        <v>75607.877672234375</v>
      </c>
      <c r="F49" s="14">
        <v>276842.12232776562</v>
      </c>
      <c r="G49" s="14">
        <v>352450</v>
      </c>
      <c r="H49" s="14">
        <v>26573.764613754665</v>
      </c>
      <c r="I49" s="14">
        <v>126002.23538624533</v>
      </c>
      <c r="J49" s="14">
        <v>152576</v>
      </c>
      <c r="K49" s="14">
        <v>34673669.990000002</v>
      </c>
      <c r="L49" s="14">
        <v>154193224.46000001</v>
      </c>
      <c r="M49" s="14">
        <v>188866894.45000002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X49" s="15">
        <f>D49+P49-'[1]связь с ИТОГ ДЕНЬГИ 2024'!M49</f>
        <v>0</v>
      </c>
      <c r="Y49" s="15">
        <f>G49+S49-'[1]связь с ИТОГ ДЕНЬГИ 2024'!L49</f>
        <v>0</v>
      </c>
      <c r="Z49" s="27">
        <f>M49+V49-'[1]связь с ИТОГ ДЕНЬГИ 2024'!Q49</f>
        <v>23968855.950000018</v>
      </c>
    </row>
    <row r="50" spans="1:26" ht="15.6">
      <c r="A50" s="11" t="s">
        <v>51</v>
      </c>
      <c r="B50" s="14">
        <v>5577</v>
      </c>
      <c r="C50" s="14">
        <v>11423</v>
      </c>
      <c r="D50" s="14">
        <v>17000</v>
      </c>
      <c r="E50" s="14">
        <v>14431.516062333067</v>
      </c>
      <c r="F50" s="14">
        <v>29768.483937666937</v>
      </c>
      <c r="G50" s="14">
        <v>44200</v>
      </c>
      <c r="H50" s="14">
        <v>9876.7287043665001</v>
      </c>
      <c r="I50" s="14">
        <v>18533.271295633498</v>
      </c>
      <c r="J50" s="14">
        <v>28410</v>
      </c>
      <c r="K50" s="14">
        <v>7575509.5099999998</v>
      </c>
      <c r="L50" s="14">
        <v>14835833.960000001</v>
      </c>
      <c r="M50" s="14">
        <v>22411343.469999999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X50" s="15">
        <f>D50+P50-'[1]связь с ИТОГ ДЕНЬГИ 2024'!M50</f>
        <v>0</v>
      </c>
      <c r="Y50" s="15">
        <f>G50+S50-'[1]связь с ИТОГ ДЕНЬГИ 2024'!L50</f>
        <v>0</v>
      </c>
      <c r="Z50" s="27">
        <f>M50+V50-'[1]связь с ИТОГ ДЕНЬГИ 2024'!Q50</f>
        <v>2707738.0700000003</v>
      </c>
    </row>
    <row r="51" spans="1:26" ht="15.6">
      <c r="A51" s="11" t="s">
        <v>52</v>
      </c>
      <c r="B51" s="14">
        <v>8509</v>
      </c>
      <c r="C51" s="14">
        <v>78670</v>
      </c>
      <c r="D51" s="14">
        <v>87179</v>
      </c>
      <c r="E51" s="14">
        <v>23367.193425226687</v>
      </c>
      <c r="F51" s="14">
        <v>213131.80657477331</v>
      </c>
      <c r="G51" s="14">
        <v>236499</v>
      </c>
      <c r="H51" s="14">
        <v>4728.8300155948991</v>
      </c>
      <c r="I51" s="14">
        <v>72905.169984405089</v>
      </c>
      <c r="J51" s="14">
        <v>77633.999999999985</v>
      </c>
      <c r="K51" s="14">
        <v>11892262.109999999</v>
      </c>
      <c r="L51" s="14">
        <v>117351648.56</v>
      </c>
      <c r="M51" s="14">
        <v>129243910.67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X51" s="15">
        <f>D51+P51-'[1]связь с ИТОГ ДЕНЬГИ 2024'!M51</f>
        <v>0</v>
      </c>
      <c r="Y51" s="15">
        <f>G51+S51-'[1]связь с ИТОГ ДЕНЬГИ 2024'!L51</f>
        <v>0</v>
      </c>
      <c r="Z51" s="27">
        <f>M51+V51-'[1]связь с ИТОГ ДЕНЬГИ 2024'!Q51</f>
        <v>20030370.799999997</v>
      </c>
    </row>
    <row r="52" spans="1:26" ht="15.6">
      <c r="A52" s="11" t="s">
        <v>53</v>
      </c>
      <c r="B52" s="14">
        <v>9845</v>
      </c>
      <c r="C52" s="14">
        <v>16117</v>
      </c>
      <c r="D52" s="14">
        <v>25962</v>
      </c>
      <c r="E52" s="14">
        <v>25607.192688177736</v>
      </c>
      <c r="F52" s="14">
        <v>42099.807311822267</v>
      </c>
      <c r="G52" s="14">
        <v>67707</v>
      </c>
      <c r="H52" s="14">
        <v>4131.9704670329675</v>
      </c>
      <c r="I52" s="14">
        <v>5025.0295329670334</v>
      </c>
      <c r="J52" s="14">
        <v>9157</v>
      </c>
      <c r="K52" s="14">
        <v>11986360.34</v>
      </c>
      <c r="L52" s="14">
        <v>21123244.359999999</v>
      </c>
      <c r="M52" s="14">
        <v>33109604.699999999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X52" s="15">
        <f>D52+P52-'[1]связь с ИТОГ ДЕНЬГИ 2024'!M52</f>
        <v>0</v>
      </c>
      <c r="Y52" s="15">
        <f>G52+S52-'[1]связь с ИТОГ ДЕНЬГИ 2024'!L52</f>
        <v>0</v>
      </c>
      <c r="Z52" s="27">
        <f>M52+V52-'[1]связь с ИТОГ ДЕНЬГИ 2024'!Q52</f>
        <v>1306137.4600000009</v>
      </c>
    </row>
    <row r="53" spans="1:26" ht="15.6">
      <c r="A53" s="11" t="s">
        <v>54</v>
      </c>
      <c r="B53" s="14">
        <v>1018</v>
      </c>
      <c r="C53" s="14">
        <v>13182</v>
      </c>
      <c r="D53" s="14">
        <v>14200</v>
      </c>
      <c r="E53" s="14">
        <v>2844.9276652945682</v>
      </c>
      <c r="F53" s="14">
        <v>37145.07233470543</v>
      </c>
      <c r="G53" s="14">
        <v>39990</v>
      </c>
      <c r="H53" s="14">
        <v>1089.2532981530344</v>
      </c>
      <c r="I53" s="14">
        <v>10876.746701846967</v>
      </c>
      <c r="J53" s="14">
        <v>11966.000000000002</v>
      </c>
      <c r="K53" s="14">
        <v>2128718.5853562006</v>
      </c>
      <c r="L53" s="14">
        <v>22815355.124643799</v>
      </c>
      <c r="M53" s="14">
        <v>24944073.710000001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X53" s="15">
        <f>D53+P53-'[1]связь с ИТОГ ДЕНЬГИ 2024'!M53</f>
        <v>0</v>
      </c>
      <c r="Y53" s="15">
        <f>G53+S53-'[1]связь с ИТОГ ДЕНЬГИ 2024'!L53</f>
        <v>0</v>
      </c>
      <c r="Z53" s="27">
        <f>M53+V53-'[1]связь с ИТОГ ДЕНЬГИ 2024'!Q53</f>
        <v>5435359.5900000036</v>
      </c>
    </row>
    <row r="54" spans="1:26" ht="15.6">
      <c r="A54" s="11" t="s">
        <v>55</v>
      </c>
      <c r="B54" s="14">
        <v>7578</v>
      </c>
      <c r="C54" s="14">
        <v>3102</v>
      </c>
      <c r="D54" s="14">
        <v>10680</v>
      </c>
      <c r="E54" s="14">
        <v>19534.246205221614</v>
      </c>
      <c r="F54" s="14">
        <v>7814.753794778384</v>
      </c>
      <c r="G54" s="14">
        <v>27349</v>
      </c>
      <c r="H54" s="14">
        <v>2418</v>
      </c>
      <c r="I54" s="14">
        <v>2418</v>
      </c>
      <c r="J54" s="14">
        <v>4836</v>
      </c>
      <c r="K54" s="14">
        <v>10930678.439999999</v>
      </c>
      <c r="L54" s="14">
        <v>5183294.24</v>
      </c>
      <c r="M54" s="14">
        <v>16113972.68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X54" s="15">
        <f>D54+P54-'[1]связь с ИТОГ ДЕНЬГИ 2024'!M54</f>
        <v>0</v>
      </c>
      <c r="Y54" s="15">
        <f>G54+S54-'[1]связь с ИТОГ ДЕНЬГИ 2024'!L54</f>
        <v>0</v>
      </c>
      <c r="Z54" s="27">
        <f>M54+V54-'[1]связь с ИТОГ ДЕНЬГИ 2024'!Q54</f>
        <v>2534467.9000000004</v>
      </c>
    </row>
    <row r="55" spans="1:26" ht="15.6">
      <c r="A55" s="11" t="s">
        <v>56</v>
      </c>
      <c r="B55" s="14">
        <v>41288</v>
      </c>
      <c r="C55" s="14">
        <v>56022</v>
      </c>
      <c r="D55" s="14">
        <v>97310</v>
      </c>
      <c r="E55" s="14">
        <v>92132.599806046783</v>
      </c>
      <c r="F55" s="14">
        <v>124676.40019395322</v>
      </c>
      <c r="G55" s="14">
        <v>216809</v>
      </c>
      <c r="H55" s="14">
        <v>3250.1420765027319</v>
      </c>
      <c r="I55" s="14">
        <v>7617.8579234972676</v>
      </c>
      <c r="J55" s="14">
        <v>10868</v>
      </c>
      <c r="K55" s="14">
        <v>54728033.990000002</v>
      </c>
      <c r="L55" s="14">
        <v>72514186.109999999</v>
      </c>
      <c r="M55" s="14">
        <v>127242220.09999999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X55" s="15">
        <f>D55+P55-'[1]связь с ИТОГ ДЕНЬГИ 2024'!M55</f>
        <v>0</v>
      </c>
      <c r="Y55" s="15">
        <f>G55+S55-'[1]связь с ИТОГ ДЕНЬГИ 2024'!L55</f>
        <v>0</v>
      </c>
      <c r="Z55" s="27">
        <f>M55+V55-'[1]связь с ИТОГ ДЕНЬГИ 2024'!Q55</f>
        <v>7621333.6800000072</v>
      </c>
    </row>
    <row r="56" spans="1:26" ht="15.6">
      <c r="A56" s="11" t="s">
        <v>57</v>
      </c>
      <c r="B56" s="14">
        <v>1419</v>
      </c>
      <c r="C56" s="14">
        <v>21224</v>
      </c>
      <c r="D56" s="14">
        <v>22643</v>
      </c>
      <c r="E56" s="14">
        <v>3716.0913477995337</v>
      </c>
      <c r="F56" s="14">
        <v>56719.908652200465</v>
      </c>
      <c r="G56" s="14">
        <v>60436</v>
      </c>
      <c r="H56" s="14">
        <v>1942.6968973747018</v>
      </c>
      <c r="I56" s="14">
        <v>16987.303102625301</v>
      </c>
      <c r="J56" s="14">
        <v>18930.000000000004</v>
      </c>
      <c r="K56" s="14">
        <v>2635530.58</v>
      </c>
      <c r="L56" s="14">
        <v>28472521.66</v>
      </c>
      <c r="M56" s="14">
        <v>31108052.240000002</v>
      </c>
      <c r="N56" s="14">
        <v>22</v>
      </c>
      <c r="O56" s="14">
        <v>195</v>
      </c>
      <c r="P56" s="14">
        <v>217</v>
      </c>
      <c r="Q56" s="14">
        <v>264</v>
      </c>
      <c r="R56" s="14">
        <v>2340</v>
      </c>
      <c r="S56" s="14">
        <v>2604</v>
      </c>
      <c r="T56" s="14">
        <v>511133.7</v>
      </c>
      <c r="U56" s="14">
        <v>4544827.96</v>
      </c>
      <c r="V56" s="14">
        <v>5055961.66</v>
      </c>
      <c r="X56" s="15">
        <f>D56+P56-'[1]связь с ИТОГ ДЕНЬГИ 2024'!M56</f>
        <v>0</v>
      </c>
      <c r="Y56" s="15">
        <f>G56+S56-'[1]связь с ИТОГ ДЕНЬГИ 2024'!L56</f>
        <v>0</v>
      </c>
      <c r="Z56" s="27">
        <f>M56+V56-'[1]связь с ИТОГ ДЕНЬГИ 2024'!Q56</f>
        <v>-182180.37999999523</v>
      </c>
    </row>
    <row r="57" spans="1:26" ht="15.6">
      <c r="A57" s="11" t="s">
        <v>58</v>
      </c>
      <c r="B57" s="14">
        <v>11841</v>
      </c>
      <c r="C57" s="14">
        <v>6859</v>
      </c>
      <c r="D57" s="14">
        <v>18700</v>
      </c>
      <c r="E57" s="14">
        <v>31087.115727512311</v>
      </c>
      <c r="F57" s="14">
        <v>17964.884272487689</v>
      </c>
      <c r="G57" s="14">
        <v>49052</v>
      </c>
      <c r="H57" s="14">
        <v>8154.013415892673</v>
      </c>
      <c r="I57" s="14">
        <v>5091.986584107327</v>
      </c>
      <c r="J57" s="14">
        <v>13246</v>
      </c>
      <c r="K57" s="14">
        <v>10979637.989999998</v>
      </c>
      <c r="L57" s="14">
        <v>7464731.0800000001</v>
      </c>
      <c r="M57" s="14">
        <v>18444369.07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X57" s="15">
        <f>D57+P57-'[1]связь с ИТОГ ДЕНЬГИ 2024'!M57</f>
        <v>0</v>
      </c>
      <c r="Y57" s="15">
        <f>G57+S57-'[1]связь с ИТОГ ДЕНЬГИ 2024'!L57</f>
        <v>0</v>
      </c>
      <c r="Z57" s="27">
        <f>M57+V57-'[1]связь с ИТОГ ДЕНЬГИ 2024'!Q57</f>
        <v>-7348205.8000000007</v>
      </c>
    </row>
    <row r="58" spans="1:26" ht="15.6">
      <c r="A58" s="11" t="s">
        <v>59</v>
      </c>
      <c r="B58" s="14">
        <v>4984</v>
      </c>
      <c r="C58" s="14">
        <v>2853</v>
      </c>
      <c r="D58" s="14">
        <v>7837</v>
      </c>
      <c r="E58" s="14">
        <v>13646.386300399095</v>
      </c>
      <c r="F58" s="14">
        <v>7678.6136996009054</v>
      </c>
      <c r="G58" s="14">
        <v>21325</v>
      </c>
      <c r="H58" s="14">
        <v>3742.35807860262</v>
      </c>
      <c r="I58" s="14">
        <v>3113.6419213973795</v>
      </c>
      <c r="J58" s="14">
        <v>6856</v>
      </c>
      <c r="K58" s="14">
        <v>7257463.1200000001</v>
      </c>
      <c r="L58" s="14">
        <v>6126417.2999999998</v>
      </c>
      <c r="M58" s="14">
        <v>13383880.42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X58" s="15">
        <f>D58+P58-'[1]связь с ИТОГ ДЕНЬГИ 2024'!M58</f>
        <v>0</v>
      </c>
      <c r="Y58" s="15">
        <f>G58+S58-'[1]связь с ИТОГ ДЕНЬГИ 2024'!L58</f>
        <v>0</v>
      </c>
      <c r="Z58" s="27">
        <f>M58+V58-'[1]связь с ИТОГ ДЕНЬГИ 2024'!Q58</f>
        <v>4446994.91</v>
      </c>
    </row>
    <row r="59" spans="1:26" ht="15.6">
      <c r="A59" s="11" t="s">
        <v>60</v>
      </c>
      <c r="B59" s="14">
        <v>12604</v>
      </c>
      <c r="C59" s="14">
        <v>1396</v>
      </c>
      <c r="D59" s="14">
        <v>14000</v>
      </c>
      <c r="E59" s="14">
        <v>32650.995852646985</v>
      </c>
      <c r="F59" s="14">
        <v>3749.0041473530127</v>
      </c>
      <c r="G59" s="14">
        <v>36400</v>
      </c>
      <c r="H59" s="14">
        <v>12289</v>
      </c>
      <c r="I59" s="14">
        <v>0</v>
      </c>
      <c r="J59" s="14">
        <v>12289</v>
      </c>
      <c r="K59" s="14">
        <v>17191952.859999999</v>
      </c>
      <c r="L59" s="14">
        <v>3201460.93</v>
      </c>
      <c r="M59" s="14">
        <v>20393413.789999999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X59" s="15">
        <f>D59+P59-'[1]связь с ИТОГ ДЕНЬГИ 2024'!M59</f>
        <v>0</v>
      </c>
      <c r="Y59" s="15">
        <f>G59+S59-'[1]связь с ИТОГ ДЕНЬГИ 2024'!L59</f>
        <v>0</v>
      </c>
      <c r="Z59" s="27">
        <f>M59+V59-'[1]связь с ИТОГ ДЕНЬГИ 2024'!Q59</f>
        <v>2089824.5099999979</v>
      </c>
    </row>
    <row r="60" spans="1:26" ht="15.6">
      <c r="A60" s="11" t="s">
        <v>61</v>
      </c>
      <c r="B60" s="14">
        <v>4437</v>
      </c>
      <c r="C60" s="14">
        <v>9163</v>
      </c>
      <c r="D60" s="14">
        <v>13600</v>
      </c>
      <c r="E60" s="14">
        <v>11585.599832184596</v>
      </c>
      <c r="F60" s="14">
        <v>23829.400167815402</v>
      </c>
      <c r="G60" s="14">
        <v>35415</v>
      </c>
      <c r="H60" s="14">
        <v>2226.6382978723404</v>
      </c>
      <c r="I60" s="14">
        <v>5423.3617021276596</v>
      </c>
      <c r="J60" s="14">
        <v>7650</v>
      </c>
      <c r="K60" s="14">
        <v>9418637.7599999998</v>
      </c>
      <c r="L60" s="14">
        <v>17682589.890000001</v>
      </c>
      <c r="M60" s="14">
        <v>27101227.649999999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X60" s="15">
        <f>D60+P60-'[1]связь с ИТОГ ДЕНЬГИ 2024'!M60</f>
        <v>0</v>
      </c>
      <c r="Y60" s="15">
        <f>G60+S60-'[1]связь с ИТОГ ДЕНЬГИ 2024'!L60</f>
        <v>0</v>
      </c>
      <c r="Z60" s="27">
        <f>M60+V60-'[1]связь с ИТОГ ДЕНЬГИ 2024'!Q60</f>
        <v>9306973.2699999996</v>
      </c>
    </row>
    <row r="61" spans="1:26" ht="15.6">
      <c r="A61" s="11" t="s">
        <v>62</v>
      </c>
      <c r="B61" s="14">
        <v>7682</v>
      </c>
      <c r="C61" s="14">
        <v>5321</v>
      </c>
      <c r="D61" s="14">
        <v>13003</v>
      </c>
      <c r="E61" s="14">
        <v>20847.1819129166</v>
      </c>
      <c r="F61" s="14">
        <v>13940.818087083398</v>
      </c>
      <c r="G61" s="14">
        <v>34788</v>
      </c>
      <c r="H61" s="14">
        <v>3408.6542655548433</v>
      </c>
      <c r="I61" s="14">
        <v>5849.3457344451572</v>
      </c>
      <c r="J61" s="14">
        <v>9258</v>
      </c>
      <c r="K61" s="14">
        <v>10289645.1</v>
      </c>
      <c r="L61" s="14">
        <v>9765615.4500000011</v>
      </c>
      <c r="M61" s="14">
        <v>20055260.550000001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X61" s="15">
        <f>D61+P61-'[1]связь с ИТОГ ДЕНЬГИ 2024'!M61</f>
        <v>0</v>
      </c>
      <c r="Y61" s="15">
        <f>G61+S61-'[1]связь с ИТОГ ДЕНЬГИ 2024'!L61</f>
        <v>0</v>
      </c>
      <c r="Z61" s="27">
        <f>M61+V61-'[1]связь с ИТОГ ДЕНЬГИ 2024'!Q61</f>
        <v>2213002.8969500028</v>
      </c>
    </row>
    <row r="62" spans="1:26">
      <c r="A62" s="16" t="s">
        <v>63</v>
      </c>
      <c r="B62" s="14">
        <v>204361</v>
      </c>
      <c r="C62" s="14">
        <v>472260</v>
      </c>
      <c r="D62" s="14">
        <v>676621</v>
      </c>
      <c r="E62" s="14">
        <v>519036.99130541959</v>
      </c>
      <c r="F62" s="14">
        <v>1216100.0086945801</v>
      </c>
      <c r="G62" s="14">
        <v>1735137</v>
      </c>
      <c r="H62" s="14">
        <v>139767.23153248697</v>
      </c>
      <c r="I62" s="14">
        <v>384962.76846751291</v>
      </c>
      <c r="J62" s="14">
        <v>524730</v>
      </c>
      <c r="K62" s="14">
        <v>282736050.03535628</v>
      </c>
      <c r="L62" s="14">
        <v>714473374.21464372</v>
      </c>
      <c r="M62" s="14">
        <v>997209424.25</v>
      </c>
      <c r="N62" s="14">
        <v>22</v>
      </c>
      <c r="O62" s="14">
        <v>195</v>
      </c>
      <c r="P62" s="14">
        <v>217</v>
      </c>
      <c r="Q62" s="14">
        <v>264</v>
      </c>
      <c r="R62" s="14">
        <v>2340</v>
      </c>
      <c r="S62" s="14">
        <v>2604</v>
      </c>
      <c r="T62" s="14">
        <v>511133.7</v>
      </c>
      <c r="U62" s="14">
        <v>4544827.96</v>
      </c>
      <c r="V62" s="14">
        <v>5055961.66</v>
      </c>
      <c r="X62" s="15">
        <f>D62+P62-'[1]связь с ИТОГ ДЕНЬГИ 2024'!M62</f>
        <v>0</v>
      </c>
      <c r="Y62" s="15">
        <f>G62+S62-'[1]связь с ИТОГ ДЕНЬГИ 2024'!L62</f>
        <v>0</v>
      </c>
      <c r="Z62" s="27">
        <f>M62+V62-'[1]связь с ИТОГ ДЕНЬГИ 2024'!Q62</f>
        <v>127954441.50695026</v>
      </c>
    </row>
    <row r="63" spans="1:26" ht="15.6">
      <c r="A63" s="11" t="s">
        <v>64</v>
      </c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X63" s="15">
        <f>D63+P63-'[1]связь с ИТОГ ДЕНЬГИ 2024'!M63</f>
        <v>0</v>
      </c>
      <c r="Y63" s="15">
        <f>G63+S63-'[1]связь с ИТОГ ДЕНЬГИ 2024'!L63</f>
        <v>0</v>
      </c>
      <c r="Z63" s="27">
        <f>M63+V63-'[1]связь с ИТОГ ДЕНЬГИ 2024'!Q63</f>
        <v>0</v>
      </c>
    </row>
    <row r="64" spans="1:26" ht="15.6">
      <c r="A64" s="19" t="s">
        <v>65</v>
      </c>
      <c r="B64" s="14">
        <v>4131</v>
      </c>
      <c r="C64" s="14">
        <v>7369</v>
      </c>
      <c r="D64" s="14">
        <v>11500</v>
      </c>
      <c r="E64" s="14">
        <v>11231.650173913044</v>
      </c>
      <c r="F64" s="14">
        <v>20035.349826086956</v>
      </c>
      <c r="G64" s="14">
        <v>31267</v>
      </c>
      <c r="H64" s="14">
        <v>0</v>
      </c>
      <c r="I64" s="14">
        <v>0</v>
      </c>
      <c r="J64" s="14">
        <v>0</v>
      </c>
      <c r="K64" s="14">
        <v>5313714.26</v>
      </c>
      <c r="L64" s="14">
        <v>9397284.5500000007</v>
      </c>
      <c r="M64" s="14">
        <v>14710998.810000001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X64" s="15">
        <f>D64+P64-'[1]связь с ИТОГ ДЕНЬГИ 2024'!M64</f>
        <v>0</v>
      </c>
      <c r="Y64" s="15">
        <f>G64+S64-'[1]связь с ИТОГ ДЕНЬГИ 2024'!L64</f>
        <v>0</v>
      </c>
      <c r="Z64" s="27">
        <f>M64+V64-'[1]связь с ИТОГ ДЕНЬГИ 2024'!Q64</f>
        <v>7.0000002160668373E-2</v>
      </c>
    </row>
    <row r="65" spans="1:26" ht="15.6">
      <c r="A65" s="20" t="s">
        <v>66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8</v>
      </c>
      <c r="O65" s="14">
        <v>14</v>
      </c>
      <c r="P65" s="14">
        <v>22</v>
      </c>
      <c r="Q65" s="14">
        <v>96</v>
      </c>
      <c r="R65" s="14">
        <v>168</v>
      </c>
      <c r="S65" s="14">
        <v>264</v>
      </c>
      <c r="T65" s="14">
        <v>181827.33</v>
      </c>
      <c r="U65" s="14">
        <v>318715.21000000002</v>
      </c>
      <c r="V65" s="14">
        <v>500542.54000000004</v>
      </c>
      <c r="X65" s="15">
        <f>D65+P65-'[1]связь с ИТОГ ДЕНЬГИ 2024'!M65</f>
        <v>0</v>
      </c>
      <c r="Y65" s="15">
        <f>G65+S65-'[1]связь с ИТОГ ДЕНЬГИ 2024'!L65</f>
        <v>0</v>
      </c>
      <c r="Z65" s="27">
        <f>M65+V65-'[1]связь с ИТОГ ДЕНЬГИ 2024'!Q65</f>
        <v>0</v>
      </c>
    </row>
    <row r="66" spans="1:26" ht="15.6" hidden="1">
      <c r="A66" s="20" t="s">
        <v>67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X66" s="15">
        <f>D66+P66-'[1]связь с ИТОГ ДЕНЬГИ 2024'!M66</f>
        <v>0</v>
      </c>
      <c r="Y66" s="15">
        <f>G66+S66-'[1]связь с ИТОГ ДЕНЬГИ 2024'!L66</f>
        <v>0</v>
      </c>
      <c r="Z66" s="27">
        <f>M66+V66-'[1]связь с ИТОГ ДЕНЬГИ 2024'!Q66</f>
        <v>0</v>
      </c>
    </row>
    <row r="67" spans="1:26" ht="15.6" hidden="1">
      <c r="A67" s="20" t="s">
        <v>68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X67" s="15">
        <f>D67+P67-'[1]связь с ИТОГ ДЕНЬГИ 2024'!M67</f>
        <v>0</v>
      </c>
      <c r="Y67" s="15">
        <f>G67+S67-'[1]связь с ИТОГ ДЕНЬГИ 2024'!L67</f>
        <v>0</v>
      </c>
      <c r="Z67" s="27">
        <f>M67+V67-'[1]связь с ИТОГ ДЕНЬГИ 2024'!Q67</f>
        <v>0</v>
      </c>
    </row>
    <row r="68" spans="1:26" ht="15.6" hidden="1">
      <c r="A68" s="20" t="s">
        <v>69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X68" s="15">
        <f>D68+P68-'[1]связь с ИТОГ ДЕНЬГИ 2024'!M68</f>
        <v>0</v>
      </c>
      <c r="Y68" s="15">
        <f>G68+S68-'[1]связь с ИТОГ ДЕНЬГИ 2024'!L68</f>
        <v>0</v>
      </c>
      <c r="Z68" s="27">
        <f>M68+V68-'[1]связь с ИТОГ ДЕНЬГИ 2024'!Q68</f>
        <v>0</v>
      </c>
    </row>
    <row r="69" spans="1:26" ht="15.6" hidden="1">
      <c r="A69" s="13" t="s">
        <v>70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X69" s="15">
        <f>D69+P69-'[1]связь с ИТОГ ДЕНЬГИ 2024'!M69</f>
        <v>0</v>
      </c>
      <c r="Y69" s="15">
        <f>G69+S69-'[1]связь с ИТОГ ДЕНЬГИ 2024'!L69</f>
        <v>0</v>
      </c>
      <c r="Z69" s="27">
        <f>M69+V69-'[1]связь с ИТОГ ДЕНЬГИ 2024'!Q69</f>
        <v>0</v>
      </c>
    </row>
    <row r="70" spans="1:26" ht="15.6" hidden="1">
      <c r="A70" s="13" t="s">
        <v>71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X70" s="15">
        <f>D70+P70-'[1]связь с ИТОГ ДЕНЬГИ 2024'!M70</f>
        <v>0</v>
      </c>
      <c r="Y70" s="15">
        <f>G70+S70-'[1]связь с ИТОГ ДЕНЬГИ 2024'!L70</f>
        <v>0</v>
      </c>
      <c r="Z70" s="27">
        <f>M70+V70-'[1]связь с ИТОГ ДЕНЬГИ 2024'!Q70</f>
        <v>0</v>
      </c>
    </row>
    <row r="71" spans="1:26" ht="15.6" hidden="1">
      <c r="A71" s="13" t="s">
        <v>72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X71" s="15">
        <f>D71+P71-'[1]связь с ИТОГ ДЕНЬГИ 2024'!M71</f>
        <v>0</v>
      </c>
      <c r="Y71" s="15">
        <f>G71+S71-'[1]связь с ИТОГ ДЕНЬГИ 2024'!L71</f>
        <v>0</v>
      </c>
      <c r="Z71" s="27">
        <f>M71+V71-'[1]связь с ИТОГ ДЕНЬГИ 2024'!Q71</f>
        <v>0</v>
      </c>
    </row>
    <row r="72" spans="1:26" ht="15.6" hidden="1">
      <c r="A72" s="20" t="s">
        <v>73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X72" s="15">
        <f>D72+P72-'[1]связь с ИТОГ ДЕНЬГИ 2024'!M72</f>
        <v>0</v>
      </c>
      <c r="Y72" s="15">
        <f>G72+S72-'[1]связь с ИТОГ ДЕНЬГИ 2024'!L72</f>
        <v>0</v>
      </c>
      <c r="Z72" s="27">
        <f>M72+V72-'[1]связь с ИТОГ ДЕНЬГИ 2024'!Q72</f>
        <v>0</v>
      </c>
    </row>
    <row r="73" spans="1:26" ht="15.6" hidden="1">
      <c r="A73" s="13" t="s">
        <v>74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X73" s="15">
        <f>D73+P73-'[1]связь с ИТОГ ДЕНЬГИ 2024'!M73</f>
        <v>0</v>
      </c>
      <c r="Y73" s="15">
        <f>G73+S73-'[1]связь с ИТОГ ДЕНЬГИ 2024'!L73</f>
        <v>0</v>
      </c>
      <c r="Z73" s="27">
        <f>M73+V73-'[1]связь с ИТОГ ДЕНЬГИ 2024'!Q73</f>
        <v>0</v>
      </c>
    </row>
    <row r="74" spans="1:26" ht="15.6" hidden="1">
      <c r="A74" s="13" t="s">
        <v>75</v>
      </c>
      <c r="B74" s="14">
        <v>0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X74" s="15">
        <f>D74+P74-'[1]связь с ИТОГ ДЕНЬГИ 2024'!M74</f>
        <v>0</v>
      </c>
      <c r="Y74" s="15">
        <f>G74+S74-'[1]связь с ИТОГ ДЕНЬГИ 2024'!L74</f>
        <v>0</v>
      </c>
      <c r="Z74" s="27">
        <f>M74+V74-'[1]связь с ИТОГ ДЕНЬГИ 2024'!Q74</f>
        <v>0</v>
      </c>
    </row>
    <row r="75" spans="1:26" ht="15.6" hidden="1">
      <c r="A75" s="13" t="s">
        <v>76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X75" s="15">
        <f>D75+P75-'[1]связь с ИТОГ ДЕНЬГИ 2024'!M75</f>
        <v>0</v>
      </c>
      <c r="Y75" s="15">
        <f>G75+S75-'[1]связь с ИТОГ ДЕНЬГИ 2024'!L75</f>
        <v>0</v>
      </c>
      <c r="Z75" s="27">
        <f>M75+V75-'[1]связь с ИТОГ ДЕНЬГИ 2024'!Q75</f>
        <v>0</v>
      </c>
    </row>
    <row r="76" spans="1:26" ht="15.6" hidden="1">
      <c r="A76" s="13" t="s">
        <v>77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X76" s="15">
        <f>D76+P76-'[1]связь с ИТОГ ДЕНЬГИ 2024'!M76</f>
        <v>0</v>
      </c>
      <c r="Y76" s="15">
        <f>G76+S76-'[1]связь с ИТОГ ДЕНЬГИ 2024'!L76</f>
        <v>0</v>
      </c>
      <c r="Z76" s="27">
        <f>M76+V76-'[1]связь с ИТОГ ДЕНЬГИ 2024'!Q76</f>
        <v>0</v>
      </c>
    </row>
    <row r="77" spans="1:26" ht="15.6" hidden="1">
      <c r="A77" s="13" t="s">
        <v>78</v>
      </c>
      <c r="B77" s="14">
        <v>0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  <c r="X77" s="15">
        <f>D77+P77-'[1]связь с ИТОГ ДЕНЬГИ 2024'!M77</f>
        <v>0</v>
      </c>
      <c r="Y77" s="15">
        <f>G77+S77-'[1]связь с ИТОГ ДЕНЬГИ 2024'!L77</f>
        <v>0</v>
      </c>
      <c r="Z77" s="27">
        <f>M77+V77-'[1]связь с ИТОГ ДЕНЬГИ 2024'!Q77</f>
        <v>0</v>
      </c>
    </row>
    <row r="78" spans="1:26" ht="15.6" hidden="1">
      <c r="A78" s="13" t="s">
        <v>79</v>
      </c>
      <c r="B78" s="14">
        <v>0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X78" s="15">
        <f>D78+P78-'[1]связь с ИТОГ ДЕНЬГИ 2024'!M78</f>
        <v>0</v>
      </c>
      <c r="Y78" s="15">
        <f>G78+S78-'[1]связь с ИТОГ ДЕНЬГИ 2024'!L78</f>
        <v>0</v>
      </c>
      <c r="Z78" s="27">
        <f>M78+V78-'[1]связь с ИТОГ ДЕНЬГИ 2024'!Q78</f>
        <v>0</v>
      </c>
    </row>
    <row r="79" spans="1:26" ht="15.6" hidden="1">
      <c r="A79" s="13" t="s">
        <v>80</v>
      </c>
      <c r="B79" s="14">
        <v>0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X79" s="15">
        <f>D79+P79-'[1]связь с ИТОГ ДЕНЬГИ 2024'!M79</f>
        <v>0</v>
      </c>
      <c r="Y79" s="15">
        <f>G79+S79-'[1]связь с ИТОГ ДЕНЬГИ 2024'!L79</f>
        <v>0</v>
      </c>
      <c r="Z79" s="27">
        <f>M79+V79-'[1]связь с ИТОГ ДЕНЬГИ 2024'!Q79</f>
        <v>0</v>
      </c>
    </row>
    <row r="80" spans="1:26" ht="15.6" hidden="1">
      <c r="A80" s="21" t="s">
        <v>81</v>
      </c>
      <c r="B80" s="14">
        <v>0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0</v>
      </c>
      <c r="S80" s="14">
        <v>0</v>
      </c>
      <c r="T80" s="14">
        <v>0</v>
      </c>
      <c r="U80" s="14">
        <v>0</v>
      </c>
      <c r="V80" s="14">
        <v>0</v>
      </c>
      <c r="X80" s="15">
        <f>D80+P80-'[1]связь с ИТОГ ДЕНЬГИ 2024'!M80</f>
        <v>0</v>
      </c>
      <c r="Y80" s="15">
        <f>G80+S80-'[1]связь с ИТОГ ДЕНЬГИ 2024'!L80</f>
        <v>0</v>
      </c>
      <c r="Z80" s="27">
        <f>M80+V80-'[1]связь с ИТОГ ДЕНЬГИ 2024'!Q80</f>
        <v>0</v>
      </c>
    </row>
    <row r="81" spans="1:26" ht="15.6" hidden="1">
      <c r="A81" s="21" t="s">
        <v>82</v>
      </c>
      <c r="B81" s="14">
        <v>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0</v>
      </c>
      <c r="S81" s="14">
        <v>0</v>
      </c>
      <c r="T81" s="14">
        <v>0</v>
      </c>
      <c r="U81" s="14">
        <v>0</v>
      </c>
      <c r="V81" s="14">
        <v>0</v>
      </c>
      <c r="X81" s="15">
        <f>D81+P81-'[1]связь с ИТОГ ДЕНЬГИ 2024'!M81</f>
        <v>0</v>
      </c>
      <c r="Y81" s="15">
        <f>G81+S81-'[1]связь с ИТОГ ДЕНЬГИ 2024'!L81</f>
        <v>0</v>
      </c>
      <c r="Z81" s="27">
        <f>M81+V81-'[1]связь с ИТОГ ДЕНЬГИ 2024'!Q81</f>
        <v>0</v>
      </c>
    </row>
    <row r="82" spans="1:26" ht="15.6" hidden="1">
      <c r="A82" s="21" t="s">
        <v>83</v>
      </c>
      <c r="B82" s="14">
        <v>0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0</v>
      </c>
      <c r="X82" s="15">
        <f>D82+P82-'[1]связь с ИТОГ ДЕНЬГИ 2024'!M82</f>
        <v>0</v>
      </c>
      <c r="Y82" s="15">
        <f>G82+S82-'[1]связь с ИТОГ ДЕНЬГИ 2024'!L82</f>
        <v>0</v>
      </c>
      <c r="Z82" s="27">
        <f>M82+V82-'[1]связь с ИТОГ ДЕНЬГИ 2024'!Q82</f>
        <v>0</v>
      </c>
    </row>
    <row r="83" spans="1:26" ht="15.6" hidden="1">
      <c r="A83" s="22" t="s">
        <v>84</v>
      </c>
      <c r="B83" s="14">
        <v>0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  <c r="X83" s="15">
        <f>D83+P83-'[1]связь с ИТОГ ДЕНЬГИ 2024'!M83</f>
        <v>0</v>
      </c>
      <c r="Y83" s="15">
        <f>G83+S83-'[1]связь с ИТОГ ДЕНЬГИ 2024'!L83</f>
        <v>0</v>
      </c>
      <c r="Z83" s="27">
        <f>M83+V83-'[1]связь с ИТОГ ДЕНЬГИ 2024'!Q83</f>
        <v>0</v>
      </c>
    </row>
    <row r="84" spans="1:26" ht="15.6" hidden="1">
      <c r="A84" s="22" t="s">
        <v>85</v>
      </c>
      <c r="B84" s="14">
        <v>0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  <c r="Q84" s="14">
        <v>0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  <c r="X84" s="15">
        <f>D84+P84-'[1]связь с ИТОГ ДЕНЬГИ 2024'!M84</f>
        <v>0</v>
      </c>
      <c r="Y84" s="15">
        <f>G84+S84-'[1]связь с ИТОГ ДЕНЬГИ 2024'!L84</f>
        <v>0</v>
      </c>
      <c r="Z84" s="27">
        <f>M84+V84-'[1]связь с ИТОГ ДЕНЬГИ 2024'!Q84</f>
        <v>0</v>
      </c>
    </row>
    <row r="85" spans="1:26" ht="15.6" hidden="1">
      <c r="A85" s="22" t="s">
        <v>86</v>
      </c>
      <c r="B85" s="14">
        <v>0</v>
      </c>
      <c r="C85" s="14">
        <v>0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>
        <v>0</v>
      </c>
      <c r="Q85" s="14">
        <v>0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X85" s="15">
        <f>D85+P85-'[1]связь с ИТОГ ДЕНЬГИ 2024'!M85</f>
        <v>0</v>
      </c>
      <c r="Y85" s="15">
        <f>G85+S85-'[1]связь с ИТОГ ДЕНЬГИ 2024'!L85</f>
        <v>0</v>
      </c>
      <c r="Z85" s="27">
        <f>M85+V85-'[1]связь с ИТОГ ДЕНЬГИ 2024'!Q85</f>
        <v>0</v>
      </c>
    </row>
    <row r="86" spans="1:26" ht="15.6" hidden="1">
      <c r="A86" s="22" t="s">
        <v>87</v>
      </c>
      <c r="B86" s="14">
        <v>0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  <c r="Q86" s="14">
        <v>0</v>
      </c>
      <c r="R86" s="14">
        <v>0</v>
      </c>
      <c r="S86" s="14">
        <v>0</v>
      </c>
      <c r="T86" s="14">
        <v>0</v>
      </c>
      <c r="U86" s="14">
        <v>0</v>
      </c>
      <c r="V86" s="14">
        <v>0</v>
      </c>
      <c r="X86" s="15">
        <f>D86+P86-'[1]связь с ИТОГ ДЕНЬГИ 2024'!M86</f>
        <v>0</v>
      </c>
      <c r="Y86" s="15">
        <f>G86+S86-'[1]связь с ИТОГ ДЕНЬГИ 2024'!L86</f>
        <v>0</v>
      </c>
      <c r="Z86" s="27">
        <f>M86+V86-'[1]связь с ИТОГ ДЕНЬГИ 2024'!Q86</f>
        <v>0</v>
      </c>
    </row>
    <row r="87" spans="1:26" ht="15.6" hidden="1">
      <c r="A87" s="22" t="s">
        <v>88</v>
      </c>
      <c r="B87" s="14">
        <v>0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  <c r="U87" s="14">
        <v>0</v>
      </c>
      <c r="V87" s="14">
        <v>0</v>
      </c>
      <c r="X87" s="15">
        <f>D87+P87-'[1]связь с ИТОГ ДЕНЬГИ 2024'!M87</f>
        <v>0</v>
      </c>
      <c r="Y87" s="15">
        <f>G87+S87-'[1]связь с ИТОГ ДЕНЬГИ 2024'!L87</f>
        <v>0</v>
      </c>
      <c r="Z87" s="27">
        <f>M87+V87-'[1]связь с ИТОГ ДЕНЬГИ 2024'!Q87</f>
        <v>0</v>
      </c>
    </row>
    <row r="88" spans="1:26" ht="15.6" hidden="1">
      <c r="A88" s="22" t="s">
        <v>89</v>
      </c>
      <c r="B88" s="14">
        <v>0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</v>
      </c>
      <c r="V88" s="14">
        <v>0</v>
      </c>
      <c r="X88" s="15">
        <f>D88+P88-'[1]связь с ИТОГ ДЕНЬГИ 2024'!M88</f>
        <v>0</v>
      </c>
      <c r="Y88" s="15">
        <f>G88+S88-'[1]связь с ИТОГ ДЕНЬГИ 2024'!L88</f>
        <v>0</v>
      </c>
      <c r="Z88" s="27">
        <f>M88+V88-'[1]связь с ИТОГ ДЕНЬГИ 2024'!Q88</f>
        <v>0</v>
      </c>
    </row>
    <row r="89" spans="1:26" ht="15.6" hidden="1">
      <c r="A89" s="22" t="s">
        <v>90</v>
      </c>
      <c r="B89" s="14">
        <v>0</v>
      </c>
      <c r="C89" s="14">
        <v>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X89" s="15">
        <f>D89+P89-'[1]связь с ИТОГ ДЕНЬГИ 2024'!M89</f>
        <v>0</v>
      </c>
      <c r="Y89" s="15">
        <f>G89+S89-'[1]связь с ИТОГ ДЕНЬГИ 2024'!L89</f>
        <v>0</v>
      </c>
      <c r="Z89" s="27">
        <f>M89+V89-'[1]связь с ИТОГ ДЕНЬГИ 2024'!Q89</f>
        <v>0</v>
      </c>
    </row>
    <row r="90" spans="1:26" ht="15.6" hidden="1">
      <c r="A90" s="22" t="s">
        <v>91</v>
      </c>
      <c r="B90" s="14">
        <v>0</v>
      </c>
      <c r="C90" s="14">
        <v>0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  <c r="U90" s="14">
        <v>0</v>
      </c>
      <c r="V90" s="14">
        <v>0</v>
      </c>
      <c r="X90" s="15">
        <f>D90+P90-'[1]связь с ИТОГ ДЕНЬГИ 2024'!M90</f>
        <v>0</v>
      </c>
      <c r="Y90" s="15">
        <f>G90+S90-'[1]связь с ИТОГ ДЕНЬГИ 2024'!L90</f>
        <v>0</v>
      </c>
      <c r="Z90" s="27">
        <f>M90+V90-'[1]связь с ИТОГ ДЕНЬГИ 2024'!Q90</f>
        <v>0</v>
      </c>
    </row>
    <row r="91" spans="1:26" ht="15.6" hidden="1">
      <c r="A91" s="22" t="s">
        <v>92</v>
      </c>
      <c r="B91" s="14">
        <v>0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  <c r="P91" s="14">
        <v>0</v>
      </c>
      <c r="Q91" s="14">
        <v>0</v>
      </c>
      <c r="R91" s="14">
        <v>0</v>
      </c>
      <c r="S91" s="14">
        <v>0</v>
      </c>
      <c r="T91" s="14">
        <v>0</v>
      </c>
      <c r="U91" s="14">
        <v>0</v>
      </c>
      <c r="V91" s="14">
        <v>0</v>
      </c>
      <c r="X91" s="15">
        <f>D91+P91-'[1]связь с ИТОГ ДЕНЬГИ 2024'!M91</f>
        <v>0</v>
      </c>
      <c r="Y91" s="15">
        <f>G91+S91-'[1]связь с ИТОГ ДЕНЬГИ 2024'!L91</f>
        <v>0</v>
      </c>
      <c r="Z91" s="27">
        <f>M91+V91-'[1]связь с ИТОГ ДЕНЬГИ 2024'!Q91</f>
        <v>0</v>
      </c>
    </row>
    <row r="92" spans="1:26">
      <c r="A92" s="16" t="s">
        <v>93</v>
      </c>
      <c r="B92" s="14">
        <v>4131</v>
      </c>
      <c r="C92" s="14">
        <v>7369</v>
      </c>
      <c r="D92" s="14">
        <v>11500</v>
      </c>
      <c r="E92" s="14">
        <v>11231.650173913044</v>
      </c>
      <c r="F92" s="14">
        <v>20035.349826086956</v>
      </c>
      <c r="G92" s="14">
        <v>31267</v>
      </c>
      <c r="H92" s="14">
        <v>0</v>
      </c>
      <c r="I92" s="14">
        <v>0</v>
      </c>
      <c r="J92" s="14">
        <v>0</v>
      </c>
      <c r="K92" s="14">
        <v>5313714.26</v>
      </c>
      <c r="L92" s="14">
        <v>9397284.5500000007</v>
      </c>
      <c r="M92" s="14">
        <v>14710998.810000001</v>
      </c>
      <c r="N92" s="14">
        <v>8</v>
      </c>
      <c r="O92" s="14">
        <v>14</v>
      </c>
      <c r="P92" s="14">
        <v>22</v>
      </c>
      <c r="Q92" s="14">
        <v>96</v>
      </c>
      <c r="R92" s="14">
        <v>168</v>
      </c>
      <c r="S92" s="14">
        <v>264</v>
      </c>
      <c r="T92" s="14">
        <v>181827.33</v>
      </c>
      <c r="U92" s="14">
        <v>318715.21000000002</v>
      </c>
      <c r="V92" s="14">
        <v>500542.54000000004</v>
      </c>
      <c r="X92" s="15">
        <f>D92+P92-'[1]связь с ИТОГ ДЕНЬГИ 2024'!M92</f>
        <v>0</v>
      </c>
      <c r="Y92" s="15">
        <f>G92+S92-'[1]связь с ИТОГ ДЕНЬГИ 2024'!L92</f>
        <v>0</v>
      </c>
      <c r="Z92" s="27">
        <f>M92+V92-'[1]связь с ИТОГ ДЕНЬГИ 2024'!Q92</f>
        <v>7.0000004023313522E-2</v>
      </c>
    </row>
    <row r="93" spans="1:26">
      <c r="A93" s="16" t="s">
        <v>94</v>
      </c>
      <c r="B93" s="14">
        <v>465848</v>
      </c>
      <c r="C93" s="14">
        <v>813047</v>
      </c>
      <c r="D93" s="14">
        <v>1278895</v>
      </c>
      <c r="E93" s="14">
        <v>1142834.2719075903</v>
      </c>
      <c r="F93" s="14">
        <v>2032514.728092409</v>
      </c>
      <c r="G93" s="14">
        <v>3175349</v>
      </c>
      <c r="H93" s="14">
        <v>495666.7865316727</v>
      </c>
      <c r="I93" s="14">
        <v>782264.21346832719</v>
      </c>
      <c r="J93" s="14">
        <v>1277931</v>
      </c>
      <c r="K93" s="14">
        <v>598293813.55535626</v>
      </c>
      <c r="L93" s="14">
        <v>1133014473.9046435</v>
      </c>
      <c r="M93" s="14">
        <v>1731308287.46</v>
      </c>
      <c r="N93" s="14">
        <v>1065</v>
      </c>
      <c r="O93" s="14">
        <v>1185</v>
      </c>
      <c r="P93" s="14">
        <v>2250</v>
      </c>
      <c r="Q93" s="14">
        <v>12780</v>
      </c>
      <c r="R93" s="14">
        <v>14220</v>
      </c>
      <c r="S93" s="14">
        <v>27000</v>
      </c>
      <c r="T93" s="14">
        <v>23068808.41</v>
      </c>
      <c r="U93" s="14">
        <v>25573716.590000004</v>
      </c>
      <c r="V93" s="14">
        <v>48642525</v>
      </c>
      <c r="X93" s="15">
        <f>D93+P93-'[1]связь с ИТОГ ДЕНЬГИ 2024'!M93</f>
        <v>0</v>
      </c>
      <c r="Y93" s="15">
        <f>G93+S93-'[1]связь с ИТОГ ДЕНЬГИ 2024'!L93</f>
        <v>0</v>
      </c>
      <c r="Z93" s="27">
        <f>M93+V93-'[1]связь с ИТОГ ДЕНЬГИ 2024'!Q93</f>
        <v>11168096.816950083</v>
      </c>
    </row>
    <row r="94" spans="1:26" ht="15.6" hidden="1">
      <c r="A94" s="23"/>
      <c r="D94" s="24">
        <f>'[1]связь с ИТОГ ДЕНЬГИ 2024'!M93</f>
        <v>1281145</v>
      </c>
      <c r="G94" s="24">
        <f>'[1]связь с ИТОГ ДЕНЬГИ 2024'!L93</f>
        <v>3202349</v>
      </c>
      <c r="M94" s="24">
        <f>'[1]связь с ИТОГ ДЕНЬГИ 2024'!Q93</f>
        <v>1768782715.64305</v>
      </c>
      <c r="P94" s="24">
        <f>'[1]ОБЪЕМЫ ВСЕГО'!AE93</f>
        <v>2250</v>
      </c>
      <c r="V94" s="24">
        <f>'[1]ОБЪЕМЫ ВСЕГО'!AF93</f>
        <v>48642525</v>
      </c>
    </row>
    <row r="95" spans="1:26" hidden="1">
      <c r="D95" s="24">
        <f>D94-D93-P93</f>
        <v>0</v>
      </c>
      <c r="G95" s="24">
        <f>G94-G93-S93</f>
        <v>0</v>
      </c>
      <c r="M95" s="24">
        <f>M94-M93-V93</f>
        <v>-11168096.816950083</v>
      </c>
      <c r="P95" s="26">
        <f>P94-P93</f>
        <v>0</v>
      </c>
      <c r="V95" s="26">
        <f>V94-V93</f>
        <v>0</v>
      </c>
    </row>
    <row r="96" spans="1:26" hidden="1"/>
    <row r="97" hidden="1"/>
    <row r="98" hidden="1"/>
    <row r="99" hidden="1"/>
    <row r="100" hidden="1"/>
    <row r="101" hidden="1"/>
  </sheetData>
  <mergeCells count="1">
    <mergeCell ref="A2:A4"/>
  </mergeCells>
  <pageMargins left="0.19685039370078741" right="0.19685039370078741" top="0.74803149606299213" bottom="0.19685039370078741" header="0.31496062992125984" footer="0.31496062992125984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97"/>
  <sheetViews>
    <sheetView zoomScale="70" zoomScaleNormal="70" workbookViewId="0">
      <selection activeCell="L19" sqref="L19"/>
    </sheetView>
  </sheetViews>
  <sheetFormatPr defaultColWidth="9.109375" defaultRowHeight="14.4"/>
  <cols>
    <col min="1" max="1" width="63" style="25" customWidth="1"/>
    <col min="2" max="2" width="18.33203125" style="1" customWidth="1"/>
    <col min="3" max="3" width="19.77734375" style="1" customWidth="1"/>
    <col min="4" max="4" width="18.77734375" style="1" customWidth="1"/>
    <col min="5" max="5" width="20.5546875" style="1" customWidth="1"/>
    <col min="6" max="6" width="20.6640625" style="1" customWidth="1"/>
    <col min="7" max="7" width="18.44140625" style="1" customWidth="1"/>
    <col min="8" max="9" width="0" style="3" hidden="1" customWidth="1"/>
    <col min="10" max="10" width="0.33203125" style="3" hidden="1" customWidth="1"/>
    <col min="11" max="16384" width="9.109375" style="3"/>
  </cols>
  <sheetData>
    <row r="1" spans="1:13" ht="14.4" customHeight="1">
      <c r="A1" s="42" t="s">
        <v>100</v>
      </c>
      <c r="B1" s="42"/>
      <c r="C1" s="42"/>
      <c r="D1" s="42"/>
      <c r="E1" s="42"/>
      <c r="F1" s="42"/>
      <c r="G1" s="42"/>
      <c r="H1" s="41"/>
      <c r="I1" s="41"/>
      <c r="J1" s="41"/>
      <c r="K1" s="41"/>
      <c r="L1" s="41"/>
      <c r="M1" s="41"/>
    </row>
    <row r="2" spans="1:13" ht="18.75" customHeight="1">
      <c r="A2" s="33" t="s">
        <v>3</v>
      </c>
      <c r="B2" s="5" t="s">
        <v>101</v>
      </c>
      <c r="C2" s="6"/>
      <c r="D2" s="6"/>
      <c r="E2" s="32" t="s">
        <v>6</v>
      </c>
      <c r="F2" s="32"/>
      <c r="G2" s="32"/>
    </row>
    <row r="3" spans="1:13" ht="48.75" customHeight="1">
      <c r="A3" s="33"/>
      <c r="B3" s="7" t="s">
        <v>7</v>
      </c>
      <c r="C3" s="7" t="s">
        <v>8</v>
      </c>
      <c r="D3" s="7" t="s">
        <v>9</v>
      </c>
      <c r="E3" s="7" t="s">
        <v>7</v>
      </c>
      <c r="F3" s="7" t="s">
        <v>8</v>
      </c>
      <c r="G3" s="8" t="s">
        <v>9</v>
      </c>
    </row>
    <row r="4" spans="1:13">
      <c r="A4" s="33"/>
      <c r="B4" s="10"/>
      <c r="C4" s="10"/>
      <c r="D4" s="10" t="s">
        <v>10</v>
      </c>
      <c r="E4" s="10"/>
      <c r="F4" s="10"/>
      <c r="G4" s="10" t="s">
        <v>10</v>
      </c>
    </row>
    <row r="5" spans="1:13" ht="15.6">
      <c r="A5" s="11" t="s">
        <v>11</v>
      </c>
      <c r="B5" s="12"/>
      <c r="C5" s="12"/>
      <c r="D5" s="12"/>
      <c r="E5" s="12"/>
      <c r="F5" s="12"/>
      <c r="G5" s="12"/>
    </row>
    <row r="6" spans="1:13" ht="15.6">
      <c r="A6" s="13" t="s">
        <v>12</v>
      </c>
      <c r="B6" s="14">
        <v>10356</v>
      </c>
      <c r="C6" s="14">
        <v>15238</v>
      </c>
      <c r="D6" s="14">
        <v>25594</v>
      </c>
      <c r="E6" s="14">
        <v>15315804.539999999</v>
      </c>
      <c r="F6" s="14">
        <v>23476440.59</v>
      </c>
      <c r="G6" s="14">
        <v>38792245.129999995</v>
      </c>
      <c r="H6" s="27">
        <f>D6-'[1]связь с ИТОГ ДЕНЬГИ 2024'!R6</f>
        <v>0</v>
      </c>
      <c r="I6" s="15">
        <f>G6-'[1]связь с ИТОГ ДЕНЬГИ 2024'!S6</f>
        <v>-8.1818252801895142E-3</v>
      </c>
    </row>
    <row r="7" spans="1:13" ht="15.6">
      <c r="A7" s="13" t="s">
        <v>13</v>
      </c>
      <c r="B7" s="14">
        <v>20779</v>
      </c>
      <c r="C7" s="14">
        <v>29312</v>
      </c>
      <c r="D7" s="14">
        <v>50091</v>
      </c>
      <c r="E7" s="14">
        <v>14761469.75</v>
      </c>
      <c r="F7" s="14">
        <v>21730578.100000001</v>
      </c>
      <c r="G7" s="14">
        <v>36492047.850000001</v>
      </c>
      <c r="H7" s="27">
        <f>D7-'[1]связь с ИТОГ ДЕНЬГИ 2024'!R7</f>
        <v>0</v>
      </c>
      <c r="I7" s="15">
        <f>G7-'[1]связь с ИТОГ ДЕНЬГИ 2024'!S7</f>
        <v>0</v>
      </c>
    </row>
    <row r="8" spans="1:13" ht="15.6">
      <c r="A8" s="13" t="s">
        <v>14</v>
      </c>
      <c r="B8" s="14">
        <v>35585</v>
      </c>
      <c r="C8" s="14">
        <v>57024</v>
      </c>
      <c r="D8" s="14">
        <v>92609</v>
      </c>
      <c r="E8" s="14">
        <v>43044283.229999997</v>
      </c>
      <c r="F8" s="14">
        <v>75321175.260000005</v>
      </c>
      <c r="G8" s="14">
        <v>118365458.49000001</v>
      </c>
      <c r="H8" s="27">
        <f>D8-'[1]связь с ИТОГ ДЕНЬГИ 2024'!R8</f>
        <v>0</v>
      </c>
      <c r="I8" s="15">
        <f>G8-'[1]связь с ИТОГ ДЕНЬГИ 2024'!S8</f>
        <v>-9.0907514095306396E-4</v>
      </c>
    </row>
    <row r="9" spans="1:13" ht="15.6" hidden="1">
      <c r="A9" s="13" t="s">
        <v>15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27">
        <f>D9-'[1]связь с ИТОГ ДЕНЬГИ 2024'!R9</f>
        <v>0</v>
      </c>
      <c r="I9" s="15">
        <f>G9-'[1]связь с ИТОГ ДЕНЬГИ 2024'!S9</f>
        <v>0</v>
      </c>
    </row>
    <row r="10" spans="1:13" ht="15.6" hidden="1">
      <c r="A10" s="13" t="s">
        <v>16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27">
        <f>D10-'[1]связь с ИТОГ ДЕНЬГИ 2024'!R10</f>
        <v>0</v>
      </c>
      <c r="I10" s="15">
        <f>G10-'[1]связь с ИТОГ ДЕНЬГИ 2024'!S10</f>
        <v>0</v>
      </c>
    </row>
    <row r="11" spans="1:13" ht="15.6" hidden="1">
      <c r="A11" s="13" t="s">
        <v>17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27">
        <f>D11-'[1]связь с ИТОГ ДЕНЬГИ 2024'!R11</f>
        <v>0</v>
      </c>
      <c r="I11" s="15">
        <f>G11-'[1]связь с ИТОГ ДЕНЬГИ 2024'!S11</f>
        <v>0</v>
      </c>
    </row>
    <row r="12" spans="1:13" ht="15.6">
      <c r="A12" s="13" t="s">
        <v>18</v>
      </c>
      <c r="B12" s="14">
        <v>1007</v>
      </c>
      <c r="C12" s="14">
        <v>1559</v>
      </c>
      <c r="D12" s="14">
        <v>2566</v>
      </c>
      <c r="E12" s="14">
        <v>1106486.26</v>
      </c>
      <c r="F12" s="14">
        <v>1759458.94</v>
      </c>
      <c r="G12" s="14">
        <v>2865945.2</v>
      </c>
      <c r="H12" s="27">
        <f>D12-'[1]связь с ИТОГ ДЕНЬГИ 2024'!R12</f>
        <v>0</v>
      </c>
      <c r="I12" s="15">
        <f>G12-'[1]связь с ИТОГ ДЕНЬГИ 2024'!S12</f>
        <v>0</v>
      </c>
    </row>
    <row r="13" spans="1:13" ht="15.6">
      <c r="A13" s="13" t="s">
        <v>19</v>
      </c>
      <c r="B13" s="14">
        <v>1180</v>
      </c>
      <c r="C13" s="14">
        <v>1744</v>
      </c>
      <c r="D13" s="14">
        <v>2924</v>
      </c>
      <c r="E13" s="14">
        <v>512120</v>
      </c>
      <c r="F13" s="14">
        <v>756896</v>
      </c>
      <c r="G13" s="14">
        <v>1269016</v>
      </c>
      <c r="H13" s="27">
        <f>D13-'[1]связь с ИТОГ ДЕНЬГИ 2024'!R13</f>
        <v>0</v>
      </c>
      <c r="I13" s="15">
        <f>G13-'[1]связь с ИТОГ ДЕНЬГИ 2024'!S13</f>
        <v>0</v>
      </c>
    </row>
    <row r="14" spans="1:13" ht="31.2" hidden="1">
      <c r="A14" s="13" t="s">
        <v>20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27">
        <f>D14-'[1]связь с ИТОГ ДЕНЬГИ 2024'!R14</f>
        <v>0</v>
      </c>
      <c r="I14" s="15">
        <f>G14-'[1]связь с ИТОГ ДЕНЬГИ 2024'!S14</f>
        <v>0</v>
      </c>
    </row>
    <row r="15" spans="1:13" ht="15.6" hidden="1">
      <c r="A15" s="13"/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27">
        <f>D15-'[1]связь с ИТОГ ДЕНЬГИ 2024'!R15</f>
        <v>0</v>
      </c>
      <c r="I15" s="15">
        <f>G15-'[1]связь с ИТОГ ДЕНЬГИ 2024'!S15</f>
        <v>0</v>
      </c>
    </row>
    <row r="16" spans="1:13" ht="15.6" hidden="1">
      <c r="A16" s="13"/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27">
        <f>D16-'[1]связь с ИТОГ ДЕНЬГИ 2024'!R16</f>
        <v>0</v>
      </c>
      <c r="I16" s="15">
        <f>G16-'[1]связь с ИТОГ ДЕНЬГИ 2024'!S16</f>
        <v>0</v>
      </c>
    </row>
    <row r="17" spans="1:9">
      <c r="A17" s="16" t="s">
        <v>21</v>
      </c>
      <c r="B17" s="14">
        <v>68907</v>
      </c>
      <c r="C17" s="14">
        <v>104877</v>
      </c>
      <c r="D17" s="14">
        <v>173784</v>
      </c>
      <c r="E17" s="14">
        <v>74740163.780000001</v>
      </c>
      <c r="F17" s="14">
        <v>123044548.89</v>
      </c>
      <c r="G17" s="14">
        <v>197784712.66999999</v>
      </c>
      <c r="H17" s="27">
        <f>D17-'[1]связь с ИТОГ ДЕНЬГИ 2024'!R17</f>
        <v>0</v>
      </c>
      <c r="I17" s="15">
        <f>G17-'[1]связь с ИТОГ ДЕНЬГИ 2024'!S17</f>
        <v>-9.0909004211425781E-3</v>
      </c>
    </row>
    <row r="18" spans="1:9" ht="15.6">
      <c r="A18" s="11" t="s">
        <v>22</v>
      </c>
      <c r="B18" s="14"/>
      <c r="C18" s="14"/>
      <c r="D18" s="14"/>
      <c r="E18" s="14"/>
      <c r="F18" s="14"/>
      <c r="G18" s="14"/>
      <c r="H18" s="27">
        <f>D18-'[1]связь с ИТОГ ДЕНЬГИ 2024'!R18</f>
        <v>0</v>
      </c>
      <c r="I18" s="15">
        <f>G18-'[1]связь с ИТОГ ДЕНЬГИ 2024'!S18</f>
        <v>0</v>
      </c>
    </row>
    <row r="19" spans="1:9" ht="15.6">
      <c r="A19" s="13" t="s">
        <v>23</v>
      </c>
      <c r="B19" s="14">
        <v>1796</v>
      </c>
      <c r="C19" s="14">
        <v>2104</v>
      </c>
      <c r="D19" s="14">
        <v>3900</v>
      </c>
      <c r="E19" s="14">
        <v>4444805.22</v>
      </c>
      <c r="F19" s="14">
        <v>5518618.7800000003</v>
      </c>
      <c r="G19" s="14">
        <v>9963424</v>
      </c>
      <c r="H19" s="27">
        <f>D19-'[1]связь с ИТОГ ДЕНЬГИ 2024'!R19</f>
        <v>0</v>
      </c>
      <c r="I19" s="15">
        <f>G19-'[1]связь с ИТОГ ДЕНЬГИ 2024'!S19</f>
        <v>0</v>
      </c>
    </row>
    <row r="20" spans="1:9" ht="15.6" customHeight="1">
      <c r="A20" s="13" t="s">
        <v>24</v>
      </c>
      <c r="B20" s="14">
        <v>41081</v>
      </c>
      <c r="C20" s="14">
        <v>55624</v>
      </c>
      <c r="D20" s="14">
        <v>96705</v>
      </c>
      <c r="E20" s="14">
        <v>29263707.710000001</v>
      </c>
      <c r="F20" s="14">
        <v>39159490.219999999</v>
      </c>
      <c r="G20" s="14">
        <v>68423197.930000007</v>
      </c>
      <c r="H20" s="27">
        <f>D20-'[1]связь с ИТОГ ДЕНЬГИ 2024'!R20</f>
        <v>0</v>
      </c>
      <c r="I20" s="15">
        <f>G20-'[1]связь с ИТОГ ДЕНЬГИ 2024'!S20</f>
        <v>-1.8181800842285156E-3</v>
      </c>
    </row>
    <row r="21" spans="1:9" ht="15.6" hidden="1">
      <c r="A21" s="13" t="s">
        <v>25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27">
        <f>D21-'[1]связь с ИТОГ ДЕНЬГИ 2024'!R21</f>
        <v>0</v>
      </c>
      <c r="I21" s="15">
        <f>G21-'[1]связь с ИТОГ ДЕНЬГИ 2024'!S21</f>
        <v>0</v>
      </c>
    </row>
    <row r="22" spans="1:9" ht="15.6">
      <c r="A22" s="13" t="s">
        <v>26</v>
      </c>
      <c r="B22" s="14">
        <v>4640</v>
      </c>
      <c r="C22" s="14">
        <v>8020</v>
      </c>
      <c r="D22" s="14">
        <v>12660</v>
      </c>
      <c r="E22" s="14">
        <v>2263923.9</v>
      </c>
      <c r="F22" s="14">
        <v>3965942.92</v>
      </c>
      <c r="G22" s="14">
        <v>6229866.8200000003</v>
      </c>
      <c r="H22" s="27">
        <f>D22-'[1]связь с ИТОГ ДЕНЬГИ 2024'!R22</f>
        <v>0</v>
      </c>
      <c r="I22" s="15">
        <f>G22-'[1]связь с ИТОГ ДЕНЬГИ 2024'!S22</f>
        <v>1.8181819468736649E-3</v>
      </c>
    </row>
    <row r="23" spans="1:9" ht="15.6">
      <c r="A23" s="13" t="s">
        <v>27</v>
      </c>
      <c r="B23" s="14">
        <v>6016</v>
      </c>
      <c r="C23" s="14">
        <v>10626</v>
      </c>
      <c r="D23" s="14">
        <v>16642</v>
      </c>
      <c r="E23" s="14">
        <v>3223179.87</v>
      </c>
      <c r="F23" s="14">
        <v>5578377.9000000004</v>
      </c>
      <c r="G23" s="14">
        <v>8801557.7699999996</v>
      </c>
      <c r="H23" s="27">
        <f>D23-'[1]связь с ИТОГ ДЕНЬГИ 2024'!R23</f>
        <v>0</v>
      </c>
      <c r="I23" s="15">
        <f>G23-'[1]связь с ИТОГ ДЕНЬГИ 2024'!S23</f>
        <v>-2.7272738516330719E-3</v>
      </c>
    </row>
    <row r="24" spans="1:9" ht="15.6">
      <c r="A24" s="13" t="s">
        <v>28</v>
      </c>
      <c r="B24" s="14">
        <v>12052</v>
      </c>
      <c r="C24" s="14">
        <v>8399</v>
      </c>
      <c r="D24" s="14">
        <v>20451</v>
      </c>
      <c r="E24" s="14">
        <v>6504119.9699999997</v>
      </c>
      <c r="F24" s="14">
        <v>4556205.1500000004</v>
      </c>
      <c r="G24" s="14">
        <v>11060325.120000001</v>
      </c>
      <c r="H24" s="27">
        <f>D24-'[1]связь с ИТОГ ДЕНЬГИ 2024'!R24</f>
        <v>0</v>
      </c>
      <c r="I24" s="15">
        <f>G24-'[1]связь с ИТОГ ДЕНЬГИ 2024'!S24</f>
        <v>-5.4545421153306961E-3</v>
      </c>
    </row>
    <row r="25" spans="1:9" ht="15.6">
      <c r="A25" s="13" t="s">
        <v>29</v>
      </c>
      <c r="B25" s="14">
        <v>1160</v>
      </c>
      <c r="C25" s="14">
        <v>1124</v>
      </c>
      <c r="D25" s="14">
        <v>2284</v>
      </c>
      <c r="E25" s="14">
        <v>911661.83</v>
      </c>
      <c r="F25" s="14">
        <v>868239.7</v>
      </c>
      <c r="G25" s="14">
        <v>1779901.5299999998</v>
      </c>
      <c r="H25" s="27">
        <f>D25-'[1]связь с ИТОГ ДЕНЬГИ 2024'!R25</f>
        <v>0</v>
      </c>
      <c r="I25" s="15">
        <f>G25-'[1]связь с ИТОГ ДЕНЬГИ 2024'!S25</f>
        <v>-9.0909120626747608E-4</v>
      </c>
    </row>
    <row r="26" spans="1:9" ht="15.6">
      <c r="A26" s="13" t="s">
        <v>30</v>
      </c>
      <c r="B26" s="14">
        <v>173</v>
      </c>
      <c r="C26" s="14">
        <v>487</v>
      </c>
      <c r="D26" s="14">
        <v>660</v>
      </c>
      <c r="E26" s="14">
        <v>145490.57</v>
      </c>
      <c r="F26" s="14">
        <v>410075.72</v>
      </c>
      <c r="G26" s="14">
        <v>555566.29</v>
      </c>
      <c r="H26" s="27">
        <f>D26-'[1]связь с ИТОГ ДЕНЬГИ 2024'!R26</f>
        <v>0</v>
      </c>
      <c r="I26" s="15">
        <f>G26-'[1]связь с ИТОГ ДЕНЬГИ 2024'!S26</f>
        <v>-9.090908570215106E-4</v>
      </c>
    </row>
    <row r="27" spans="1:9" ht="15.6">
      <c r="A27" s="13" t="s">
        <v>31</v>
      </c>
      <c r="B27" s="14">
        <v>164</v>
      </c>
      <c r="C27" s="14">
        <v>386</v>
      </c>
      <c r="D27" s="14">
        <v>550</v>
      </c>
      <c r="E27" s="14">
        <v>136877.45000000001</v>
      </c>
      <c r="F27" s="14">
        <v>323120.55</v>
      </c>
      <c r="G27" s="14">
        <v>459998</v>
      </c>
      <c r="H27" s="27">
        <f>D27-'[1]связь с ИТОГ ДЕНЬГИ 2024'!R27</f>
        <v>0</v>
      </c>
      <c r="I27" s="15">
        <f>G27-'[1]связь с ИТОГ ДЕНЬГИ 2024'!S27</f>
        <v>0</v>
      </c>
    </row>
    <row r="28" spans="1:9" ht="31.2" hidden="1">
      <c r="A28" s="13" t="s">
        <v>32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27">
        <f>D28-'[1]связь с ИТОГ ДЕНЬГИ 2024'!R28</f>
        <v>0</v>
      </c>
      <c r="I28" s="15">
        <f>G28-'[1]связь с ИТОГ ДЕНЬГИ 2024'!S28</f>
        <v>0</v>
      </c>
    </row>
    <row r="29" spans="1:9" ht="15.6" hidden="1">
      <c r="A29" s="13" t="s">
        <v>33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27">
        <f>D29-'[1]связь с ИТОГ ДЕНЬГИ 2024'!R29</f>
        <v>0</v>
      </c>
      <c r="I29" s="15">
        <f>G29-'[1]связь с ИТОГ ДЕНЬГИ 2024'!S29</f>
        <v>0</v>
      </c>
    </row>
    <row r="30" spans="1:9" ht="15.6" hidden="1">
      <c r="A30" s="13" t="s">
        <v>34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27">
        <f>D30-'[1]связь с ИТОГ ДЕНЬГИ 2024'!R30</f>
        <v>0</v>
      </c>
      <c r="I30" s="15">
        <f>G30-'[1]связь с ИТОГ ДЕНЬГИ 2024'!S30</f>
        <v>0</v>
      </c>
    </row>
    <row r="31" spans="1:9" ht="15.6" hidden="1">
      <c r="A31" s="13" t="s">
        <v>35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27">
        <f>D31-'[1]связь с ИТОГ ДЕНЬГИ 2024'!R31</f>
        <v>0</v>
      </c>
      <c r="I31" s="15">
        <f>G31-'[1]связь с ИТОГ ДЕНЬГИ 2024'!S31</f>
        <v>0</v>
      </c>
    </row>
    <row r="32" spans="1:9" ht="15.6" hidden="1">
      <c r="A32" s="13" t="s">
        <v>36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27">
        <f>D32-'[1]связь с ИТОГ ДЕНЬГИ 2024'!R32</f>
        <v>0</v>
      </c>
      <c r="I32" s="15">
        <f>G32-'[1]связь с ИТОГ ДЕНЬГИ 2024'!S32</f>
        <v>0</v>
      </c>
    </row>
    <row r="33" spans="1:9" hidden="1">
      <c r="A33" s="18"/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27">
        <f>D33-'[1]связь с ИТОГ ДЕНЬГИ 2024'!R33</f>
        <v>0</v>
      </c>
      <c r="I33" s="15">
        <f>G33-'[1]связь с ИТОГ ДЕНЬГИ 2024'!S33</f>
        <v>0</v>
      </c>
    </row>
    <row r="34" spans="1:9" hidden="1">
      <c r="A34" s="18"/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27">
        <f>D34-'[1]связь с ИТОГ ДЕНЬГИ 2024'!R34</f>
        <v>0</v>
      </c>
      <c r="I34" s="15">
        <f>G34-'[1]связь с ИТОГ ДЕНЬГИ 2024'!S34</f>
        <v>0</v>
      </c>
    </row>
    <row r="35" spans="1:9" hidden="1">
      <c r="A35" s="18"/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27">
        <f>D35-'[1]связь с ИТОГ ДЕНЬГИ 2024'!R34</f>
        <v>0</v>
      </c>
      <c r="I35" s="15">
        <f>G35-'[1]связь с ИТОГ ДЕНЬГИ 2024'!S34</f>
        <v>0</v>
      </c>
    </row>
    <row r="36" spans="1:9">
      <c r="A36" s="16" t="s">
        <v>37</v>
      </c>
      <c r="B36" s="14">
        <v>67082</v>
      </c>
      <c r="C36" s="14">
        <v>86770</v>
      </c>
      <c r="D36" s="14">
        <v>153852</v>
      </c>
      <c r="E36" s="14">
        <v>46893766.519999996</v>
      </c>
      <c r="F36" s="14">
        <v>60380070.939999998</v>
      </c>
      <c r="G36" s="14">
        <v>107273837.46000001</v>
      </c>
      <c r="H36" s="27">
        <f>D36-'[1]связь с ИТОГ ДЕНЬГИ 2024'!R36</f>
        <v>0</v>
      </c>
      <c r="I36" s="15">
        <f>G36-'[1]связь с ИТОГ ДЕНЬГИ 2024'!S36</f>
        <v>-1.000000536441803E-2</v>
      </c>
    </row>
    <row r="37" spans="1:9" ht="15.6">
      <c r="A37" s="11" t="s">
        <v>38</v>
      </c>
      <c r="B37" s="14"/>
      <c r="C37" s="14"/>
      <c r="D37" s="14"/>
      <c r="E37" s="14"/>
      <c r="F37" s="14"/>
      <c r="G37" s="14"/>
      <c r="H37" s="27">
        <f>D37-'[1]связь с ИТОГ ДЕНЬГИ 2024'!R37</f>
        <v>0</v>
      </c>
      <c r="I37" s="15">
        <f>G37-'[1]связь с ИТОГ ДЕНЬГИ 2024'!S37</f>
        <v>0</v>
      </c>
    </row>
    <row r="38" spans="1:9" ht="15.6">
      <c r="A38" s="11" t="s">
        <v>39</v>
      </c>
      <c r="B38" s="14">
        <v>348</v>
      </c>
      <c r="C38" s="14">
        <v>1182</v>
      </c>
      <c r="D38" s="14">
        <v>1530</v>
      </c>
      <c r="E38" s="14">
        <v>242645.26</v>
      </c>
      <c r="F38" s="14">
        <v>845737.99</v>
      </c>
      <c r="G38" s="14">
        <v>1088383.25</v>
      </c>
      <c r="H38" s="27">
        <f>D38-'[1]связь с ИТОГ ДЕНЬГИ 2024'!R38</f>
        <v>0</v>
      </c>
      <c r="I38" s="15">
        <f>G38-'[1]связь с ИТОГ ДЕНЬГИ 2024'!S38</f>
        <v>4.5454546343535185E-3</v>
      </c>
    </row>
    <row r="39" spans="1:9" ht="15.6">
      <c r="A39" s="11" t="s">
        <v>40</v>
      </c>
      <c r="B39" s="14">
        <v>16</v>
      </c>
      <c r="C39" s="14">
        <v>335</v>
      </c>
      <c r="D39" s="14">
        <v>351</v>
      </c>
      <c r="E39" s="14">
        <v>15806.2</v>
      </c>
      <c r="F39" s="14">
        <v>333732.3</v>
      </c>
      <c r="G39" s="14">
        <v>349538.5</v>
      </c>
      <c r="H39" s="27">
        <f>D39-'[1]связь с ИТОГ ДЕНЬГИ 2024'!R39</f>
        <v>0</v>
      </c>
      <c r="I39" s="15">
        <f>G39-'[1]связь с ИТОГ ДЕНЬГИ 2024'!S39</f>
        <v>1.818181830458343E-3</v>
      </c>
    </row>
    <row r="40" spans="1:9" ht="15.6">
      <c r="A40" s="11" t="s">
        <v>41</v>
      </c>
      <c r="B40" s="14">
        <v>302</v>
      </c>
      <c r="C40" s="14">
        <v>204</v>
      </c>
      <c r="D40" s="14">
        <v>506</v>
      </c>
      <c r="E40" s="14">
        <v>311078.48</v>
      </c>
      <c r="F40" s="14">
        <v>210084.42</v>
      </c>
      <c r="G40" s="14">
        <v>521162.9</v>
      </c>
      <c r="H40" s="27">
        <f>D40-'[1]связь с ИТОГ ДЕНЬГИ 2024'!R40</f>
        <v>0</v>
      </c>
      <c r="I40" s="15">
        <f>G40-'[1]связь с ИТОГ ДЕНЬГИ 2024'!S40</f>
        <v>0</v>
      </c>
    </row>
    <row r="41" spans="1:9" ht="15.6">
      <c r="A41" s="11" t="s">
        <v>42</v>
      </c>
      <c r="B41" s="14">
        <v>841</v>
      </c>
      <c r="C41" s="14">
        <v>659</v>
      </c>
      <c r="D41" s="14">
        <v>1500</v>
      </c>
      <c r="E41" s="14">
        <v>573420.34</v>
      </c>
      <c r="F41" s="14">
        <v>459414.66</v>
      </c>
      <c r="G41" s="14">
        <v>1032835</v>
      </c>
      <c r="H41" s="27">
        <f>D41-'[1]связь с ИТОГ ДЕНЬГИ 2024'!R41</f>
        <v>0</v>
      </c>
      <c r="I41" s="15">
        <f>G41-'[1]связь с ИТОГ ДЕНЬГИ 2024'!S41</f>
        <v>0</v>
      </c>
    </row>
    <row r="42" spans="1:9" ht="15.6">
      <c r="A42" s="11" t="s">
        <v>43</v>
      </c>
      <c r="B42" s="14">
        <v>2</v>
      </c>
      <c r="C42" s="14">
        <v>76</v>
      </c>
      <c r="D42" s="14">
        <v>78</v>
      </c>
      <c r="E42" s="14">
        <v>2074.4699999999998</v>
      </c>
      <c r="F42" s="14">
        <v>75460.649999999994</v>
      </c>
      <c r="G42" s="14">
        <v>77535.12</v>
      </c>
      <c r="H42" s="27">
        <f>D42-'[1]связь с ИТОГ ДЕНЬГИ 2024'!R42</f>
        <v>0</v>
      </c>
      <c r="I42" s="15">
        <f>G42-'[1]связь с ИТОГ ДЕНЬГИ 2024'!S42</f>
        <v>0</v>
      </c>
    </row>
    <row r="43" spans="1:9" ht="15.6">
      <c r="A43" s="11" t="s">
        <v>44</v>
      </c>
      <c r="B43" s="14">
        <v>37</v>
      </c>
      <c r="C43" s="14">
        <v>646</v>
      </c>
      <c r="D43" s="14">
        <v>683</v>
      </c>
      <c r="E43" s="14">
        <v>26559.14</v>
      </c>
      <c r="F43" s="14">
        <v>443494.96</v>
      </c>
      <c r="G43" s="14">
        <v>470054.10000000003</v>
      </c>
      <c r="H43" s="27">
        <f>D43-'[1]связь с ИТОГ ДЕНЬГИ 2024'!R43</f>
        <v>0</v>
      </c>
      <c r="I43" s="15">
        <f>G43-'[1]связь с ИТОГ ДЕНЬГИ 2024'!S43</f>
        <v>5.0000000628642738E-3</v>
      </c>
    </row>
    <row r="44" spans="1:9" ht="15.6">
      <c r="A44" s="11" t="s">
        <v>45</v>
      </c>
      <c r="B44" s="14">
        <v>2</v>
      </c>
      <c r="C44" s="14">
        <v>48</v>
      </c>
      <c r="D44" s="14">
        <v>50</v>
      </c>
      <c r="E44" s="14">
        <v>2711.83</v>
      </c>
      <c r="F44" s="14">
        <v>56949.01</v>
      </c>
      <c r="G44" s="14">
        <v>59660.840000000004</v>
      </c>
      <c r="H44" s="27">
        <f>D44-'[1]связь с ИТОГ ДЕНЬГИ 2024'!R44</f>
        <v>0</v>
      </c>
      <c r="I44" s="15">
        <f>G44-'[1]связь с ИТОГ ДЕНЬГИ 2024'!S44</f>
        <v>-9.0909091522917151E-4</v>
      </c>
    </row>
    <row r="45" spans="1:9" ht="15.6">
      <c r="A45" s="11" t="s">
        <v>46</v>
      </c>
      <c r="B45" s="14">
        <v>32</v>
      </c>
      <c r="C45" s="14">
        <v>1658</v>
      </c>
      <c r="D45" s="14">
        <v>1690</v>
      </c>
      <c r="E45" s="14">
        <v>32130.81</v>
      </c>
      <c r="F45" s="14">
        <v>1287806.52</v>
      </c>
      <c r="G45" s="14">
        <v>1319937.33</v>
      </c>
      <c r="H45" s="27">
        <f>D45-'[1]связь с ИТОГ ДЕНЬГИ 2024'!R45</f>
        <v>0</v>
      </c>
      <c r="I45" s="15">
        <f>G45-'[1]связь с ИТОГ ДЕНЬГИ 2024'!S45</f>
        <v>-6.3636363483965397E-3</v>
      </c>
    </row>
    <row r="46" spans="1:9" ht="15.6">
      <c r="A46" s="11" t="s">
        <v>47</v>
      </c>
      <c r="B46" s="14">
        <v>20</v>
      </c>
      <c r="C46" s="14">
        <v>30</v>
      </c>
      <c r="D46" s="14">
        <v>50</v>
      </c>
      <c r="E46" s="14">
        <v>19880.8</v>
      </c>
      <c r="F46" s="14">
        <v>29821.200000000001</v>
      </c>
      <c r="G46" s="14">
        <v>49702</v>
      </c>
      <c r="H46" s="27">
        <f>D46-'[1]связь с ИТОГ ДЕНЬГИ 2024'!R46</f>
        <v>0</v>
      </c>
      <c r="I46" s="15">
        <f>G46-'[1]связь с ИТОГ ДЕНЬГИ 2024'!S46</f>
        <v>0</v>
      </c>
    </row>
    <row r="47" spans="1:9" ht="15.6">
      <c r="A47" s="11" t="s">
        <v>48</v>
      </c>
      <c r="B47" s="14">
        <v>1</v>
      </c>
      <c r="C47" s="14">
        <v>19</v>
      </c>
      <c r="D47" s="14">
        <v>20</v>
      </c>
      <c r="E47" s="14">
        <v>994.04</v>
      </c>
      <c r="F47" s="14">
        <v>18886.759999999998</v>
      </c>
      <c r="G47" s="14">
        <v>19880.8</v>
      </c>
      <c r="H47" s="27">
        <f>D47-'[1]связь с ИТОГ ДЕНЬГИ 2024'!R47</f>
        <v>0</v>
      </c>
      <c r="I47" s="15">
        <f>G47-'[1]связь с ИТОГ ДЕНЬГИ 2024'!S47</f>
        <v>0</v>
      </c>
    </row>
    <row r="48" spans="1:9" ht="15.6">
      <c r="A48" s="11" t="s">
        <v>49</v>
      </c>
      <c r="B48" s="14">
        <v>863</v>
      </c>
      <c r="C48" s="14">
        <v>585</v>
      </c>
      <c r="D48" s="14">
        <v>1448</v>
      </c>
      <c r="E48" s="14">
        <v>1359060.61</v>
      </c>
      <c r="F48" s="14">
        <v>873492.83</v>
      </c>
      <c r="G48" s="14">
        <v>2232553.44</v>
      </c>
      <c r="H48" s="27">
        <f>D48-'[1]связь с ИТОГ ДЕНЬГИ 2024'!R48</f>
        <v>0</v>
      </c>
      <c r="I48" s="15">
        <f>G48-'[1]связь с ИТОГ ДЕНЬГИ 2024'!S48</f>
        <v>-9.0909097343683243E-4</v>
      </c>
    </row>
    <row r="49" spans="1:9" ht="15.6">
      <c r="A49" s="11" t="s">
        <v>50</v>
      </c>
      <c r="B49" s="14">
        <v>5523</v>
      </c>
      <c r="C49" s="14">
        <v>27894</v>
      </c>
      <c r="D49" s="14">
        <v>33417</v>
      </c>
      <c r="E49" s="14">
        <v>3153618.79</v>
      </c>
      <c r="F49" s="14">
        <v>15947528.699999999</v>
      </c>
      <c r="G49" s="14">
        <v>19101147.489999998</v>
      </c>
      <c r="H49" s="27">
        <f>D49-'[1]связь с ИТОГ ДЕНЬГИ 2024'!R49</f>
        <v>0</v>
      </c>
      <c r="I49" s="15">
        <f>G49-'[1]связь с ИТОГ ДЕНЬГИ 2024'!S49</f>
        <v>-6.3636377453804016E-3</v>
      </c>
    </row>
    <row r="50" spans="1:9" ht="15.6">
      <c r="A50" s="11" t="s">
        <v>51</v>
      </c>
      <c r="B50" s="14">
        <v>59</v>
      </c>
      <c r="C50" s="14">
        <v>149</v>
      </c>
      <c r="D50" s="14">
        <v>208</v>
      </c>
      <c r="E50" s="14">
        <v>66193.53</v>
      </c>
      <c r="F50" s="14">
        <v>167499</v>
      </c>
      <c r="G50" s="14">
        <v>233692.53</v>
      </c>
      <c r="H50" s="27">
        <f>D50-'[1]связь с ИТОГ ДЕНЬГИ 2024'!R50</f>
        <v>0</v>
      </c>
      <c r="I50" s="15">
        <f>G50-'[1]связь с ИТОГ ДЕНЬГИ 2024'!S50</f>
        <v>-3.6363636609166861E-3</v>
      </c>
    </row>
    <row r="51" spans="1:9" ht="15.6">
      <c r="A51" s="11" t="s">
        <v>52</v>
      </c>
      <c r="B51" s="14">
        <v>1596</v>
      </c>
      <c r="C51" s="14">
        <v>11553</v>
      </c>
      <c r="D51" s="14">
        <v>13149</v>
      </c>
      <c r="E51" s="14">
        <v>757909.88</v>
      </c>
      <c r="F51" s="14">
        <v>6710912.54</v>
      </c>
      <c r="G51" s="14">
        <v>7468822.4199999999</v>
      </c>
      <c r="H51" s="27">
        <f>D51-'[1]связь с ИТОГ ДЕНЬГИ 2024'!R51</f>
        <v>0</v>
      </c>
      <c r="I51" s="15">
        <f>G51-'[1]связь с ИТОГ ДЕНЬГИ 2024'!S51</f>
        <v>-8.1818187609314919E-3</v>
      </c>
    </row>
    <row r="52" spans="1:9" ht="15.6">
      <c r="A52" s="11" t="s">
        <v>53</v>
      </c>
      <c r="B52" s="14">
        <v>350</v>
      </c>
      <c r="C52" s="14">
        <v>483</v>
      </c>
      <c r="D52" s="14">
        <v>833</v>
      </c>
      <c r="E52" s="14">
        <v>277960.78999999998</v>
      </c>
      <c r="F52" s="14">
        <v>357402.43</v>
      </c>
      <c r="G52" s="14">
        <v>635363.22</v>
      </c>
      <c r="H52" s="27">
        <f>D52-'[1]связь с ИТОГ ДЕНЬГИ 2024'!R52</f>
        <v>0</v>
      </c>
      <c r="I52" s="15">
        <f>G52-'[1]связь с ИТОГ ДЕНЬГИ 2024'!S52</f>
        <v>-2.7272726874798536E-3</v>
      </c>
    </row>
    <row r="53" spans="1:9" ht="15.6">
      <c r="A53" s="11" t="s">
        <v>54</v>
      </c>
      <c r="B53" s="14">
        <v>20</v>
      </c>
      <c r="C53" s="14">
        <v>295</v>
      </c>
      <c r="D53" s="14">
        <v>315</v>
      </c>
      <c r="E53" s="14">
        <v>21444.75</v>
      </c>
      <c r="F53" s="14">
        <v>307214.77</v>
      </c>
      <c r="G53" s="14">
        <v>328659.52</v>
      </c>
      <c r="H53" s="27">
        <f>D53-'[1]связь с ИТОГ ДЕНЬГИ 2024'!R53</f>
        <v>0</v>
      </c>
      <c r="I53" s="15">
        <f>G53-'[1]связь с ИТОГ ДЕНЬГИ 2024'!S53</f>
        <v>-9.090908570215106E-4</v>
      </c>
    </row>
    <row r="54" spans="1:9" ht="15.6">
      <c r="A54" s="11" t="s">
        <v>55</v>
      </c>
      <c r="B54" s="14">
        <v>35</v>
      </c>
      <c r="C54" s="14">
        <v>15</v>
      </c>
      <c r="D54" s="14">
        <v>50</v>
      </c>
      <c r="E54" s="14">
        <v>41762.731818181819</v>
      </c>
      <c r="F54" s="14">
        <v>17898.313636363637</v>
      </c>
      <c r="G54" s="14">
        <v>59661.045454545456</v>
      </c>
      <c r="H54" s="27">
        <f>D54-'[1]связь с ИТОГ ДЕНЬГИ 2024'!R54</f>
        <v>0</v>
      </c>
      <c r="I54" s="15">
        <f>G54-'[1]связь с ИТОГ ДЕНЬГИ 2024'!S54</f>
        <v>0</v>
      </c>
    </row>
    <row r="55" spans="1:9" ht="15.6">
      <c r="A55" s="11" t="s">
        <v>56</v>
      </c>
      <c r="B55" s="14">
        <v>3864</v>
      </c>
      <c r="C55" s="14">
        <v>5904</v>
      </c>
      <c r="D55" s="14">
        <v>9768</v>
      </c>
      <c r="E55" s="14">
        <v>2414137.23</v>
      </c>
      <c r="F55" s="14">
        <v>3536948.04</v>
      </c>
      <c r="G55" s="14">
        <v>5951085.2699999996</v>
      </c>
      <c r="H55" s="27">
        <f>D55-'[1]связь с ИТОГ ДЕНЬГИ 2024'!R55</f>
        <v>0</v>
      </c>
      <c r="I55" s="15">
        <f>G55-'[1]связь с ИТОГ ДЕНЬГИ 2024'!S55</f>
        <v>1.8181810155510902E-3</v>
      </c>
    </row>
    <row r="56" spans="1:9" ht="15.6">
      <c r="A56" s="11" t="s">
        <v>57</v>
      </c>
      <c r="B56" s="14">
        <v>74</v>
      </c>
      <c r="C56" s="14">
        <v>1023</v>
      </c>
      <c r="D56" s="14">
        <v>1097</v>
      </c>
      <c r="E56" s="14">
        <v>59269.57</v>
      </c>
      <c r="F56" s="14">
        <v>924014.7</v>
      </c>
      <c r="G56" s="14">
        <v>983284.2699999999</v>
      </c>
      <c r="H56" s="27">
        <f>D56-'[1]связь с ИТОГ ДЕНЬГИ 2024'!R56</f>
        <v>0</v>
      </c>
      <c r="I56" s="15">
        <f>G56-'[1]связь с ИТОГ ДЕНЬГИ 2024'!S56</f>
        <v>0</v>
      </c>
    </row>
    <row r="57" spans="1:9" ht="15.6">
      <c r="A57" s="11" t="s">
        <v>58</v>
      </c>
      <c r="B57" s="14">
        <v>634</v>
      </c>
      <c r="C57" s="14">
        <v>312</v>
      </c>
      <c r="D57" s="14">
        <v>946</v>
      </c>
      <c r="E57" s="14">
        <v>463740.49</v>
      </c>
      <c r="F57" s="14">
        <v>230219.29</v>
      </c>
      <c r="G57" s="14">
        <v>693959.78</v>
      </c>
      <c r="H57" s="27">
        <f>D57-'[1]связь с ИТОГ ДЕНЬГИ 2024'!R57</f>
        <v>0</v>
      </c>
      <c r="I57" s="15">
        <f>G57-'[1]связь с ИТОГ ДЕНЬГИ 2024'!S57</f>
        <v>3.6363637773320079E-3</v>
      </c>
    </row>
    <row r="58" spans="1:9" ht="15.6">
      <c r="A58" s="11" t="s">
        <v>59</v>
      </c>
      <c r="B58" s="14">
        <v>8</v>
      </c>
      <c r="C58" s="14">
        <v>2</v>
      </c>
      <c r="D58" s="14">
        <v>10</v>
      </c>
      <c r="E58" s="14">
        <v>9545.7672727272729</v>
      </c>
      <c r="F58" s="14">
        <v>2386.4418181818182</v>
      </c>
      <c r="G58" s="14">
        <v>11932.209090909091</v>
      </c>
      <c r="H58" s="27">
        <f>D58-'[1]связь с ИТОГ ДЕНЬГИ 2024'!R58</f>
        <v>0</v>
      </c>
      <c r="I58" s="15">
        <f>G58-'[1]связь с ИТОГ ДЕНЬГИ 2024'!S58</f>
        <v>0</v>
      </c>
    </row>
    <row r="59" spans="1:9" ht="15.6">
      <c r="A59" s="11" t="s">
        <v>60</v>
      </c>
      <c r="B59" s="14">
        <v>100</v>
      </c>
      <c r="C59" s="14">
        <v>5</v>
      </c>
      <c r="D59" s="14">
        <v>105</v>
      </c>
      <c r="E59" s="14">
        <v>119022.59</v>
      </c>
      <c r="F59" s="14">
        <v>5595.49</v>
      </c>
      <c r="G59" s="14">
        <v>124618.08</v>
      </c>
      <c r="H59" s="27">
        <f>D59-'[1]связь с ИТОГ ДЕНЬГИ 2024'!R59</f>
        <v>0</v>
      </c>
      <c r="I59" s="15">
        <f>G59-'[1]связь с ИТОГ ДЕНЬГИ 2024'!S59</f>
        <v>1.8181818159064278E-3</v>
      </c>
    </row>
    <row r="60" spans="1:9" ht="15.6">
      <c r="A60" s="11" t="s">
        <v>61</v>
      </c>
      <c r="B60" s="14">
        <v>61</v>
      </c>
      <c r="C60" s="14">
        <v>149</v>
      </c>
      <c r="D60" s="14">
        <v>210</v>
      </c>
      <c r="E60" s="14">
        <v>63060.51</v>
      </c>
      <c r="F60" s="14">
        <v>155646.93</v>
      </c>
      <c r="G60" s="14">
        <v>218707.44</v>
      </c>
      <c r="H60" s="27">
        <f>D60-'[1]связь с ИТОГ ДЕНЬГИ 2024'!R60</f>
        <v>0</v>
      </c>
      <c r="I60" s="15">
        <f>G60-'[1]связь с ИТОГ ДЕНЬГИ 2024'!S60</f>
        <v>-5.4545454331673682E-3</v>
      </c>
    </row>
    <row r="61" spans="1:9" ht="15.6">
      <c r="A61" s="11" t="s">
        <v>62</v>
      </c>
      <c r="B61" s="14">
        <v>192</v>
      </c>
      <c r="C61" s="14">
        <v>158</v>
      </c>
      <c r="D61" s="14">
        <v>350</v>
      </c>
      <c r="E61" s="14">
        <v>140966.79</v>
      </c>
      <c r="F61" s="14">
        <v>125261.26</v>
      </c>
      <c r="G61" s="14">
        <v>266228.05</v>
      </c>
      <c r="H61" s="27">
        <f>D61-'[1]связь с ИТОГ ДЕНЬГИ 2024'!R61</f>
        <v>0</v>
      </c>
      <c r="I61" s="15">
        <f>G61-'[1]связь с ИТОГ ДЕНЬГИ 2024'!S61</f>
        <v>4.5454545179381967E-3</v>
      </c>
    </row>
    <row r="62" spans="1:9">
      <c r="A62" s="16" t="s">
        <v>63</v>
      </c>
      <c r="B62" s="14">
        <v>14980</v>
      </c>
      <c r="C62" s="14">
        <v>53384</v>
      </c>
      <c r="D62" s="14">
        <v>68364</v>
      </c>
      <c r="E62" s="14">
        <v>10174995.399090908</v>
      </c>
      <c r="F62" s="14">
        <v>33123409.20545454</v>
      </c>
      <c r="G62" s="14">
        <v>43298404.604545459</v>
      </c>
      <c r="H62" s="27">
        <f>D62-'[1]связь с ИТОГ ДЕНЬГИ 2024'!R62</f>
        <v>0</v>
      </c>
      <c r="I62" s="15">
        <f>G62-'[1]связь с ИТОГ ДЕНЬГИ 2024'!S62</f>
        <v>-1.2272723019123077E-2</v>
      </c>
    </row>
    <row r="63" spans="1:9" ht="15.6">
      <c r="A63" s="11" t="s">
        <v>64</v>
      </c>
      <c r="B63" s="14"/>
      <c r="C63" s="14"/>
      <c r="D63" s="14"/>
      <c r="E63" s="14"/>
      <c r="F63" s="14"/>
      <c r="G63" s="14"/>
      <c r="H63" s="27">
        <f>D63-'[1]связь с ИТОГ ДЕНЬГИ 2024'!R63</f>
        <v>0</v>
      </c>
      <c r="I63" s="15">
        <f>G63-'[1]связь с ИТОГ ДЕНЬГИ 2024'!S63</f>
        <v>0</v>
      </c>
    </row>
    <row r="64" spans="1:9" ht="15.6">
      <c r="A64" s="19" t="s">
        <v>65</v>
      </c>
      <c r="B64" s="14">
        <v>377</v>
      </c>
      <c r="C64" s="14">
        <v>1023</v>
      </c>
      <c r="D64" s="14">
        <v>1400</v>
      </c>
      <c r="E64" s="14">
        <v>308975.63</v>
      </c>
      <c r="F64" s="14">
        <v>880659.37</v>
      </c>
      <c r="G64" s="14">
        <v>1189635</v>
      </c>
      <c r="H64" s="27">
        <f>D64-'[1]связь с ИТОГ ДЕНЬГИ 2024'!R64</f>
        <v>0</v>
      </c>
      <c r="I64" s="15">
        <f>G64-'[1]связь с ИТОГ ДЕНЬГИ 2024'!S64</f>
        <v>0</v>
      </c>
    </row>
    <row r="65" spans="1:9" ht="15.6" hidden="1">
      <c r="A65" s="20" t="s">
        <v>66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27">
        <f>D65-'[1]связь с ИТОГ ДЕНЬГИ 2024'!R65</f>
        <v>0</v>
      </c>
      <c r="I65" s="15">
        <f>G65-'[1]связь с ИТОГ ДЕНЬГИ 2024'!S65</f>
        <v>0</v>
      </c>
    </row>
    <row r="66" spans="1:9" ht="15.6">
      <c r="A66" s="20" t="s">
        <v>67</v>
      </c>
      <c r="B66" s="14">
        <v>587</v>
      </c>
      <c r="C66" s="14">
        <v>14591</v>
      </c>
      <c r="D66" s="14">
        <v>15178</v>
      </c>
      <c r="E66" s="14">
        <v>3692668.62</v>
      </c>
      <c r="F66" s="14">
        <v>91774435.379999995</v>
      </c>
      <c r="G66" s="14">
        <v>95467104</v>
      </c>
      <c r="H66" s="27">
        <f>D66-'[1]связь с ИТОГ ДЕНЬГИ 2024'!R66</f>
        <v>0.3999999999996362</v>
      </c>
      <c r="I66" s="15">
        <f>G66-'[1]связь с ИТОГ ДЕНЬГИ 2024'!S66</f>
        <v>0</v>
      </c>
    </row>
    <row r="67" spans="1:9" ht="15.6">
      <c r="A67" s="20" t="s">
        <v>68</v>
      </c>
      <c r="B67" s="14">
        <v>32</v>
      </c>
      <c r="C67" s="14">
        <v>6736</v>
      </c>
      <c r="D67" s="14">
        <v>6768</v>
      </c>
      <c r="E67" s="14">
        <v>189568.4</v>
      </c>
      <c r="F67" s="14">
        <v>41192641.130000003</v>
      </c>
      <c r="G67" s="14">
        <v>41382209.530000001</v>
      </c>
      <c r="H67" s="27">
        <f>D67-'[1]связь с ИТОГ ДЕНЬГИ 2024'!R67</f>
        <v>0</v>
      </c>
      <c r="I67" s="15">
        <f>G67-'[1]связь с ИТОГ ДЕНЬГИ 2024'!S67</f>
        <v>6.1904788017272949E-3</v>
      </c>
    </row>
    <row r="68" spans="1:9" ht="15.6">
      <c r="A68" s="20" t="s">
        <v>69</v>
      </c>
      <c r="B68" s="14">
        <v>925</v>
      </c>
      <c r="C68" s="14">
        <v>1533</v>
      </c>
      <c r="D68" s="14">
        <v>2458</v>
      </c>
      <c r="E68" s="14">
        <v>3975522.08</v>
      </c>
      <c r="F68" s="14">
        <v>6461758.3200000003</v>
      </c>
      <c r="G68" s="14">
        <v>10437280.4</v>
      </c>
      <c r="H68" s="27">
        <f>D68-'[1]связь с ИТОГ ДЕНЬГИ 2024'!R68</f>
        <v>0</v>
      </c>
      <c r="I68" s="15">
        <f>G68-'[1]связь с ИТОГ ДЕНЬГИ 2024'!S68</f>
        <v>0</v>
      </c>
    </row>
    <row r="69" spans="1:9" ht="15.6">
      <c r="A69" s="13" t="s">
        <v>70</v>
      </c>
      <c r="B69" s="14">
        <v>630</v>
      </c>
      <c r="C69" s="14">
        <v>15</v>
      </c>
      <c r="D69" s="14">
        <v>645</v>
      </c>
      <c r="E69" s="14">
        <v>171278.2</v>
      </c>
      <c r="F69" s="14">
        <v>9606.7999999999993</v>
      </c>
      <c r="G69" s="14">
        <v>180885</v>
      </c>
      <c r="H69" s="27">
        <f>D69-'[1]связь с ИТОГ ДЕНЬГИ 2024'!R69</f>
        <v>0</v>
      </c>
      <c r="I69" s="15">
        <f>G69-'[1]связь с ИТОГ ДЕНЬГИ 2024'!S69</f>
        <v>0</v>
      </c>
    </row>
    <row r="70" spans="1:9" ht="15.6" hidden="1">
      <c r="A70" s="13" t="s">
        <v>71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27">
        <f>D70-'[1]связь с ИТОГ ДЕНЬГИ 2024'!R70</f>
        <v>0</v>
      </c>
      <c r="I70" s="15">
        <f>G70-'[1]связь с ИТОГ ДЕНЬГИ 2024'!S70</f>
        <v>0</v>
      </c>
    </row>
    <row r="71" spans="1:9" ht="15.6" hidden="1">
      <c r="A71" s="13" t="s">
        <v>72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27">
        <f>D71-'[1]связь с ИТОГ ДЕНЬГИ 2024'!R71</f>
        <v>0</v>
      </c>
      <c r="I71" s="15">
        <f>G71-'[1]связь с ИТОГ ДЕНЬГИ 2024'!S71</f>
        <v>0</v>
      </c>
    </row>
    <row r="72" spans="1:9" ht="15.6" hidden="1">
      <c r="A72" s="20" t="s">
        <v>73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27">
        <f>D72-'[1]связь с ИТОГ ДЕНЬГИ 2024'!R72</f>
        <v>0</v>
      </c>
      <c r="I72" s="15">
        <f>G72-'[1]связь с ИТОГ ДЕНЬГИ 2024'!S72</f>
        <v>0</v>
      </c>
    </row>
    <row r="73" spans="1:9" ht="15.6">
      <c r="A73" s="13" t="s">
        <v>74</v>
      </c>
      <c r="B73" s="14">
        <v>80</v>
      </c>
      <c r="C73" s="14">
        <v>470</v>
      </c>
      <c r="D73" s="14">
        <v>550</v>
      </c>
      <c r="E73" s="14">
        <v>329788.95</v>
      </c>
      <c r="F73" s="14">
        <v>1938183.05</v>
      </c>
      <c r="G73" s="14">
        <v>2267972</v>
      </c>
      <c r="H73" s="27">
        <f>D73-'[1]связь с ИТОГ ДЕНЬГИ 2024'!R73</f>
        <v>0</v>
      </c>
      <c r="I73" s="15">
        <f>G73-'[1]связь с ИТОГ ДЕНЬГИ 2024'!S73</f>
        <v>0</v>
      </c>
    </row>
    <row r="74" spans="1:9" ht="15.6" hidden="1">
      <c r="A74" s="13" t="s">
        <v>75</v>
      </c>
      <c r="B74" s="14">
        <v>0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27">
        <f>D74-'[1]связь с ИТОГ ДЕНЬГИ 2024'!R74</f>
        <v>0</v>
      </c>
      <c r="I74" s="15">
        <f>G74-'[1]связь с ИТОГ ДЕНЬГИ 2024'!S74</f>
        <v>0</v>
      </c>
    </row>
    <row r="75" spans="1:9" ht="15.6" hidden="1">
      <c r="A75" s="13" t="s">
        <v>76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27">
        <f>D75-'[1]связь с ИТОГ ДЕНЬГИ 2024'!R75</f>
        <v>0</v>
      </c>
      <c r="I75" s="15">
        <f>G75-'[1]связь с ИТОГ ДЕНЬГИ 2024'!S75</f>
        <v>0</v>
      </c>
    </row>
    <row r="76" spans="1:9" ht="15.6">
      <c r="A76" s="13" t="s">
        <v>77</v>
      </c>
      <c r="B76" s="14">
        <v>385</v>
      </c>
      <c r="C76" s="14">
        <v>755</v>
      </c>
      <c r="D76" s="14">
        <v>1140</v>
      </c>
      <c r="E76" s="14">
        <v>13574161.51</v>
      </c>
      <c r="F76" s="14">
        <v>26626239.890000001</v>
      </c>
      <c r="G76" s="14">
        <v>40200401.399999999</v>
      </c>
      <c r="H76" s="27">
        <f>D76-'[1]связь с ИТОГ ДЕНЬГИ 2024'!R76</f>
        <v>0</v>
      </c>
      <c r="I76" s="15">
        <f>G76-'[1]связь с ИТОГ ДЕНЬГИ 2024'!S76</f>
        <v>0</v>
      </c>
    </row>
    <row r="77" spans="1:9" ht="15.6">
      <c r="A77" s="13" t="s">
        <v>78</v>
      </c>
      <c r="B77" s="14">
        <v>6670</v>
      </c>
      <c r="C77" s="14">
        <v>11186</v>
      </c>
      <c r="D77" s="14">
        <v>17856</v>
      </c>
      <c r="E77" s="14">
        <v>41954393.450000003</v>
      </c>
      <c r="F77" s="14">
        <v>70359846.549999997</v>
      </c>
      <c r="G77" s="14">
        <v>112314240</v>
      </c>
      <c r="H77" s="27">
        <f>D77-'[1]связь с ИТОГ ДЕНЬГИ 2024'!R77</f>
        <v>0</v>
      </c>
      <c r="I77" s="15">
        <f>G77-'[1]связь с ИТОГ ДЕНЬГИ 2024'!S77</f>
        <v>0</v>
      </c>
    </row>
    <row r="78" spans="1:9" ht="15.6">
      <c r="A78" s="13" t="s">
        <v>79</v>
      </c>
      <c r="B78" s="14">
        <v>107</v>
      </c>
      <c r="C78" s="14">
        <v>176</v>
      </c>
      <c r="D78" s="14">
        <v>283</v>
      </c>
      <c r="E78" s="14">
        <v>964349.66</v>
      </c>
      <c r="F78" s="14">
        <v>1595560.34</v>
      </c>
      <c r="G78" s="14">
        <v>2559910</v>
      </c>
      <c r="H78" s="27">
        <f>D78-'[1]связь с ИТОГ ДЕНЬГИ 2024'!R78</f>
        <v>0</v>
      </c>
      <c r="I78" s="15">
        <f>G78-'[1]связь с ИТОГ ДЕНЬГИ 2024'!S78</f>
        <v>0</v>
      </c>
    </row>
    <row r="79" spans="1:9" ht="15.6">
      <c r="A79" s="13" t="s">
        <v>80</v>
      </c>
      <c r="B79" s="14">
        <v>67</v>
      </c>
      <c r="C79" s="14">
        <v>140</v>
      </c>
      <c r="D79" s="14">
        <v>207</v>
      </c>
      <c r="E79" s="14">
        <v>599830.77</v>
      </c>
      <c r="F79" s="14">
        <v>1267069.23</v>
      </c>
      <c r="G79" s="14">
        <v>1866900</v>
      </c>
      <c r="H79" s="27">
        <f>D79-'[1]связь с ИТОГ ДЕНЬГИ 2024'!R79</f>
        <v>0</v>
      </c>
      <c r="I79" s="15">
        <f>G79-'[1]связь с ИТОГ ДЕНЬГИ 2024'!S79</f>
        <v>0</v>
      </c>
    </row>
    <row r="80" spans="1:9" ht="15.6" hidden="1">
      <c r="A80" s="28" t="s">
        <v>81</v>
      </c>
      <c r="B80" s="14">
        <v>0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27">
        <f>D80-'[1]связь с ИТОГ ДЕНЬГИ 2024'!R80</f>
        <v>0</v>
      </c>
      <c r="I80" s="15">
        <f>G80-'[1]связь с ИТОГ ДЕНЬГИ 2024'!S80</f>
        <v>0</v>
      </c>
    </row>
    <row r="81" spans="1:9" ht="15.6">
      <c r="A81" s="28" t="s">
        <v>82</v>
      </c>
      <c r="B81" s="14">
        <v>79</v>
      </c>
      <c r="C81" s="14">
        <v>116</v>
      </c>
      <c r="D81" s="14">
        <v>195</v>
      </c>
      <c r="E81" s="14">
        <v>563651.29</v>
      </c>
      <c r="F81" s="14">
        <v>941598.71</v>
      </c>
      <c r="G81" s="14">
        <v>1505250</v>
      </c>
      <c r="H81" s="27">
        <f>D81-'[1]связь с ИТОГ ДЕНЬГИ 2024'!R81</f>
        <v>0</v>
      </c>
      <c r="I81" s="15">
        <f>G81-'[1]связь с ИТОГ ДЕНЬГИ 2024'!S81</f>
        <v>0</v>
      </c>
    </row>
    <row r="82" spans="1:9" ht="15.6">
      <c r="A82" s="28" t="s">
        <v>83</v>
      </c>
      <c r="B82" s="14">
        <v>751</v>
      </c>
      <c r="C82" s="14">
        <v>1194</v>
      </c>
      <c r="D82" s="14">
        <v>1945</v>
      </c>
      <c r="E82" s="14">
        <v>3099450.85</v>
      </c>
      <c r="F82" s="14">
        <v>5071720.1500000004</v>
      </c>
      <c r="G82" s="14">
        <v>8171171</v>
      </c>
      <c r="H82" s="27">
        <f>D82-'[1]связь с ИТОГ ДЕНЬГИ 2024'!R82</f>
        <v>0</v>
      </c>
      <c r="I82" s="15">
        <f>G82-'[1]связь с ИТОГ ДЕНЬГИ 2024'!S82</f>
        <v>0</v>
      </c>
    </row>
    <row r="83" spans="1:9" ht="15.6" hidden="1">
      <c r="A83" s="29" t="s">
        <v>84</v>
      </c>
      <c r="B83" s="14">
        <v>0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27">
        <f>D83-'[1]связь с ИТОГ ДЕНЬГИ 2024'!R83</f>
        <v>0</v>
      </c>
      <c r="I83" s="15">
        <f>G83-'[1]связь с ИТОГ ДЕНЬГИ 2024'!S83</f>
        <v>0</v>
      </c>
    </row>
    <row r="84" spans="1:9" ht="15.6">
      <c r="A84" s="29" t="s">
        <v>85</v>
      </c>
      <c r="B84" s="14">
        <v>28</v>
      </c>
      <c r="C84" s="14">
        <v>82</v>
      </c>
      <c r="D84" s="14">
        <v>110</v>
      </c>
      <c r="E84" s="14">
        <v>969746.53</v>
      </c>
      <c r="F84" s="14">
        <v>2909239.58</v>
      </c>
      <c r="G84" s="14">
        <v>3878986.1100000003</v>
      </c>
      <c r="H84" s="27">
        <f>D84-'[1]связь с ИТОГ ДЕНЬГИ 2024'!R84</f>
        <v>0</v>
      </c>
      <c r="I84" s="15">
        <f>G84-'[1]связь с ИТОГ ДЕНЬГИ 2024'!S84</f>
        <v>1.0000000242143869E-2</v>
      </c>
    </row>
    <row r="85" spans="1:9" ht="15.6" hidden="1">
      <c r="A85" s="29" t="s">
        <v>86</v>
      </c>
      <c r="B85" s="14">
        <v>0</v>
      </c>
      <c r="C85" s="14">
        <v>0</v>
      </c>
      <c r="D85" s="14">
        <v>0</v>
      </c>
      <c r="E85" s="14">
        <v>0</v>
      </c>
      <c r="F85" s="14">
        <v>0</v>
      </c>
      <c r="G85" s="14">
        <v>0</v>
      </c>
      <c r="H85" s="27">
        <f>D85-'[1]связь с ИТОГ ДЕНЬГИ 2024'!R85</f>
        <v>0</v>
      </c>
      <c r="I85" s="15">
        <f>G85-'[1]связь с ИТОГ ДЕНЬГИ 2024'!S85</f>
        <v>0</v>
      </c>
    </row>
    <row r="86" spans="1:9" ht="15.6" hidden="1">
      <c r="A86" s="29" t="s">
        <v>87</v>
      </c>
      <c r="B86" s="14">
        <v>0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27">
        <f>D86-'[1]связь с ИТОГ ДЕНЬГИ 2024'!R86</f>
        <v>0</v>
      </c>
      <c r="I86" s="15">
        <f>G86-'[1]связь с ИТОГ ДЕНЬГИ 2024'!S86</f>
        <v>0</v>
      </c>
    </row>
    <row r="87" spans="1:9" ht="15.6" hidden="1">
      <c r="A87" s="29" t="s">
        <v>88</v>
      </c>
      <c r="B87" s="14">
        <v>0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27">
        <f>D87-'[1]связь с ИТОГ ДЕНЬГИ 2024'!R87</f>
        <v>0</v>
      </c>
      <c r="I87" s="15">
        <f>G87-'[1]связь с ИТОГ ДЕНЬГИ 2024'!S87</f>
        <v>0</v>
      </c>
    </row>
    <row r="88" spans="1:9" ht="15.6" hidden="1">
      <c r="A88" s="29" t="s">
        <v>89</v>
      </c>
      <c r="B88" s="14">
        <v>0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27">
        <f>D88-'[1]связь с ИТОГ ДЕНЬГИ 2024'!R88</f>
        <v>0</v>
      </c>
      <c r="I88" s="15">
        <f>G88-'[1]связь с ИТОГ ДЕНЬГИ 2024'!S88</f>
        <v>0</v>
      </c>
    </row>
    <row r="89" spans="1:9" ht="15.6" hidden="1">
      <c r="A89" s="29" t="s">
        <v>90</v>
      </c>
      <c r="B89" s="14">
        <v>0</v>
      </c>
      <c r="C89" s="14">
        <v>0</v>
      </c>
      <c r="D89" s="14">
        <v>0</v>
      </c>
      <c r="E89" s="14">
        <v>0</v>
      </c>
      <c r="F89" s="14">
        <v>0</v>
      </c>
      <c r="G89" s="14">
        <v>0</v>
      </c>
      <c r="H89" s="27">
        <f>D89-'[1]связь с ИТОГ ДЕНЬГИ 2024'!R89</f>
        <v>0</v>
      </c>
      <c r="I89" s="15">
        <f>G89-'[1]связь с ИТОГ ДЕНЬГИ 2024'!S89</f>
        <v>0</v>
      </c>
    </row>
    <row r="90" spans="1:9" ht="15.6" hidden="1">
      <c r="A90" s="29" t="s">
        <v>91</v>
      </c>
      <c r="B90" s="14">
        <v>0</v>
      </c>
      <c r="C90" s="14">
        <v>0</v>
      </c>
      <c r="D90" s="14">
        <v>0</v>
      </c>
      <c r="E90" s="14">
        <v>0</v>
      </c>
      <c r="F90" s="14">
        <v>0</v>
      </c>
      <c r="G90" s="14">
        <v>0</v>
      </c>
      <c r="H90" s="27">
        <f>D90-'[1]связь с ИТОГ ДЕНЬГИ 2024'!R90</f>
        <v>0</v>
      </c>
      <c r="I90" s="15">
        <f>G90-'[1]связь с ИТОГ ДЕНЬГИ 2024'!S90</f>
        <v>0</v>
      </c>
    </row>
    <row r="91" spans="1:9" ht="15.6" hidden="1">
      <c r="A91" s="29" t="s">
        <v>92</v>
      </c>
      <c r="B91" s="14">
        <v>0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27">
        <f>D91-'[1]связь с ИТОГ ДЕНЬГИ 2024'!R91</f>
        <v>0</v>
      </c>
      <c r="I91" s="15">
        <f>G91-'[1]связь с ИТОГ ДЕНЬГИ 2024'!S91</f>
        <v>0</v>
      </c>
    </row>
    <row r="92" spans="1:9">
      <c r="A92" s="16" t="s">
        <v>93</v>
      </c>
      <c r="B92" s="14">
        <v>10718</v>
      </c>
      <c r="C92" s="14">
        <v>38017</v>
      </c>
      <c r="D92" s="14">
        <v>48735</v>
      </c>
      <c r="E92" s="14">
        <v>70393385.939999998</v>
      </c>
      <c r="F92" s="14">
        <v>251028558.50000003</v>
      </c>
      <c r="G92" s="14">
        <v>321421944.44000006</v>
      </c>
      <c r="H92" s="27">
        <f>D92-'[1]связь с ИТОГ ДЕНЬГИ 2024'!R92</f>
        <v>0.40000000000145519</v>
      </c>
      <c r="I92" s="15">
        <f>G92-'[1]связь с ИТОГ ДЕНЬГИ 2024'!S92</f>
        <v>1.6190528869628906E-2</v>
      </c>
    </row>
    <row r="93" spans="1:9">
      <c r="A93" s="16" t="s">
        <v>94</v>
      </c>
      <c r="B93" s="14">
        <v>161687</v>
      </c>
      <c r="C93" s="14">
        <v>283048</v>
      </c>
      <c r="D93" s="14">
        <v>444735</v>
      </c>
      <c r="E93" s="14">
        <v>202202311.6390909</v>
      </c>
      <c r="F93" s="14">
        <v>467576587.53545457</v>
      </c>
      <c r="G93" s="14">
        <v>669778899.17454553</v>
      </c>
      <c r="H93" s="27">
        <f>D93-'[1]связь с ИТОГ ДЕНЬГИ 2024'!R93</f>
        <v>0.40000000002328306</v>
      </c>
      <c r="I93" s="15">
        <f>G93-'[1]связь с ИТОГ ДЕНЬГИ 2024'!S93</f>
        <v>-1.5173077583312988E-2</v>
      </c>
    </row>
    <row r="94" spans="1:9" ht="15.6" hidden="1">
      <c r="A94" s="23"/>
      <c r="D94" s="24">
        <f>'[1]связь с ИТОГ ДЕНЬГИ 2024'!R93</f>
        <v>444734.6</v>
      </c>
      <c r="G94" s="24">
        <f>'[1]связь с ИТОГ ДЕНЬГИ 2024'!S93</f>
        <v>669778899.1897186</v>
      </c>
    </row>
    <row r="95" spans="1:9" hidden="1">
      <c r="D95" s="24">
        <f>D93-D94</f>
        <v>0.40000000002328306</v>
      </c>
      <c r="G95" s="24">
        <f>G93-G94</f>
        <v>-1.5173077583312988E-2</v>
      </c>
    </row>
    <row r="96" spans="1:9" hidden="1"/>
    <row r="97" hidden="1"/>
  </sheetData>
  <mergeCells count="3">
    <mergeCell ref="A2:A4"/>
    <mergeCell ref="E2:G2"/>
    <mergeCell ref="A1:G1"/>
  </mergeCells>
  <pageMargins left="0.31496062992125984" right="0.19685039370078741" top="0.59055118110236227" bottom="0.19685039370078741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СТАЦИОНАР</vt:lpstr>
      <vt:lpstr>АМБ.ПОМОЩЬ профилактика</vt:lpstr>
      <vt:lpstr>АМБ.ПОМОЩЬ обращения</vt:lpstr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KomedovaE</dc:creator>
  <cp:lastModifiedBy>golovan</cp:lastModifiedBy>
  <cp:lastPrinted>2024-10-29T10:28:22Z</cp:lastPrinted>
  <dcterms:created xsi:type="dcterms:W3CDTF">2024-10-15T10:09:22Z</dcterms:created>
  <dcterms:modified xsi:type="dcterms:W3CDTF">2024-10-29T10:28:45Z</dcterms:modified>
</cp:coreProperties>
</file>