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36" yWindow="-420" windowWidth="14520" windowHeight="12780" tabRatio="761"/>
  </bookViews>
  <sheets>
    <sheet name="МО на 2023 год" sheetId="1" r:id="rId1"/>
    <sheet name="анализ п-ки по 8-ми мес." sheetId="3" state="hidden" r:id="rId2"/>
    <sheet name="Лист1" sheetId="7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'МО на 2023 год'!$A$6:$AJ$75</definedName>
    <definedName name="_xlnm.Print_Area" localSheetId="1">'анализ п-ки по 8-ми мес.'!$B$2:$S$169</definedName>
    <definedName name="_xlnm.Print_Area" localSheetId="2">Лист1!$A$1:$E$17</definedName>
    <definedName name="_xlnm.Print_Area" localSheetId="0">'МО на 2023 год'!$A$1:$M$75</definedName>
  </definedNames>
  <calcPr calcId="125725"/>
</workbook>
</file>

<file path=xl/calcChain.xml><?xml version="1.0" encoding="utf-8"?>
<calcChain xmlns="http://schemas.openxmlformats.org/spreadsheetml/2006/main">
  <c r="B37" i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3" s="1"/>
  <c r="B64" s="1"/>
  <c r="B66" s="1"/>
  <c r="B67" s="1"/>
  <c r="B68" s="1"/>
  <c r="B69" s="1"/>
  <c r="B70" s="1"/>
  <c r="B71" s="1"/>
  <c r="B72" s="1"/>
  <c r="B73" s="1"/>
  <c r="B74" s="1"/>
  <c r="B75" s="1"/>
  <c r="E15" i="7"/>
  <c r="E16"/>
  <c r="E17"/>
  <c r="E14"/>
  <c r="A11"/>
  <c r="A6"/>
  <c r="P53" i="3" l="1"/>
  <c r="P51"/>
  <c r="P37"/>
  <c r="P35"/>
  <c r="P171" l="1"/>
  <c r="M168"/>
  <c r="L168"/>
  <c r="K168"/>
  <c r="J168"/>
  <c r="M167"/>
  <c r="L167"/>
  <c r="K167"/>
  <c r="J167"/>
  <c r="M166"/>
  <c r="L166"/>
  <c r="K166"/>
  <c r="J166"/>
  <c r="M165"/>
  <c r="L165"/>
  <c r="K165"/>
  <c r="J165"/>
  <c r="M164"/>
  <c r="L164"/>
  <c r="K164"/>
  <c r="J164"/>
  <c r="M163"/>
  <c r="L163"/>
  <c r="K163"/>
  <c r="J163"/>
  <c r="M162"/>
  <c r="L162"/>
  <c r="K162"/>
  <c r="J162"/>
  <c r="M161"/>
  <c r="L161"/>
  <c r="K161"/>
  <c r="J161"/>
  <c r="M160"/>
  <c r="L160"/>
  <c r="K160"/>
  <c r="J160"/>
  <c r="M159"/>
  <c r="L159"/>
  <c r="K159"/>
  <c r="J159"/>
  <c r="M158"/>
  <c r="L158"/>
  <c r="K158"/>
  <c r="J158"/>
  <c r="M157"/>
  <c r="L157"/>
  <c r="K157"/>
  <c r="J157"/>
  <c r="M156"/>
  <c r="L156"/>
  <c r="K156"/>
  <c r="J156"/>
  <c r="M155"/>
  <c r="L155"/>
  <c r="K155"/>
  <c r="J155"/>
  <c r="M154"/>
  <c r="L154"/>
  <c r="K154"/>
  <c r="J154"/>
  <c r="M153"/>
  <c r="L153"/>
  <c r="K153"/>
  <c r="J153"/>
  <c r="M152"/>
  <c r="L152"/>
  <c r="K152"/>
  <c r="J152"/>
  <c r="M151"/>
  <c r="L151"/>
  <c r="K151"/>
  <c r="J151"/>
  <c r="M150"/>
  <c r="L150"/>
  <c r="K150"/>
  <c r="J150"/>
  <c r="M149"/>
  <c r="L149"/>
  <c r="K149"/>
  <c r="J149"/>
  <c r="M148"/>
  <c r="L148"/>
  <c r="K148"/>
  <c r="J148"/>
  <c r="M147"/>
  <c r="L147"/>
  <c r="K147"/>
  <c r="J147"/>
  <c r="M146"/>
  <c r="L146"/>
  <c r="K146"/>
  <c r="J146"/>
  <c r="M145"/>
  <c r="L145"/>
  <c r="K145"/>
  <c r="J145"/>
  <c r="M53"/>
  <c r="L53"/>
  <c r="K53"/>
  <c r="J53"/>
  <c r="M51"/>
  <c r="L51"/>
  <c r="K51"/>
  <c r="J51"/>
  <c r="M43"/>
  <c r="L43"/>
  <c r="K43"/>
  <c r="J43"/>
  <c r="M37"/>
  <c r="L37"/>
  <c r="K37"/>
  <c r="M35"/>
  <c r="L35"/>
  <c r="K35"/>
  <c r="M34"/>
  <c r="L34"/>
  <c r="K34"/>
  <c r="J34"/>
  <c r="M31"/>
  <c r="L31"/>
  <c r="K31"/>
  <c r="J31"/>
  <c r="M28"/>
  <c r="L28"/>
  <c r="K28"/>
  <c r="J28"/>
  <c r="M26"/>
  <c r="L26"/>
  <c r="K26"/>
  <c r="J26"/>
  <c r="M25"/>
  <c r="L25"/>
  <c r="K25"/>
  <c r="J25"/>
  <c r="M24"/>
  <c r="L24"/>
  <c r="K24"/>
  <c r="J24"/>
  <c r="M23"/>
  <c r="L23"/>
  <c r="K23"/>
  <c r="J23"/>
  <c r="M22"/>
  <c r="L22"/>
  <c r="K22"/>
  <c r="J22"/>
  <c r="M21"/>
  <c r="L21"/>
  <c r="K21"/>
  <c r="J21"/>
  <c r="M20"/>
  <c r="L20"/>
  <c r="K20"/>
  <c r="J20"/>
  <c r="M19"/>
  <c r="L19"/>
  <c r="K19"/>
  <c r="J19"/>
  <c r="M18"/>
  <c r="L18"/>
  <c r="K18"/>
  <c r="J18"/>
  <c r="M17"/>
  <c r="L17"/>
  <c r="K17"/>
  <c r="J17"/>
  <c r="M16"/>
  <c r="L16"/>
  <c r="K16"/>
  <c r="J16"/>
  <c r="M11"/>
  <c r="L11"/>
  <c r="K11"/>
  <c r="J11"/>
  <c r="M10"/>
  <c r="L10"/>
  <c r="K10"/>
  <c r="J10"/>
  <c r="M9"/>
  <c r="L9"/>
  <c r="K9"/>
  <c r="J9"/>
  <c r="M8"/>
  <c r="L8"/>
  <c r="K8"/>
  <c r="J8"/>
  <c r="M7"/>
  <c r="L7"/>
  <c r="K7"/>
  <c r="J7"/>
  <c r="M6"/>
  <c r="L6"/>
  <c r="K6"/>
  <c r="J6"/>
  <c r="X158" l="1"/>
  <c r="W158"/>
  <c r="X156"/>
  <c r="W156"/>
  <c r="X155"/>
  <c r="W155"/>
  <c r="X46"/>
  <c r="W46"/>
  <c r="X45"/>
  <c r="W45"/>
  <c r="X44"/>
  <c r="W44"/>
  <c r="X43"/>
  <c r="W43"/>
  <c r="X42"/>
  <c r="W42"/>
  <c r="X41"/>
  <c r="W41"/>
  <c r="X40"/>
  <c r="W40"/>
  <c r="X17"/>
  <c r="W17"/>
  <c r="X16"/>
  <c r="W16"/>
  <c r="X8"/>
  <c r="W8"/>
  <c r="X7"/>
  <c r="W7"/>
  <c r="X6"/>
  <c r="W6"/>
  <c r="R172" l="1"/>
  <c r="Y169"/>
  <c r="G169"/>
  <c r="D169"/>
  <c r="AJ168"/>
  <c r="AO168" s="1"/>
  <c r="AI168"/>
  <c r="AN168" s="1"/>
  <c r="AH168"/>
  <c r="AM168" s="1"/>
  <c r="AG168"/>
  <c r="AL168" s="1"/>
  <c r="AF168"/>
  <c r="Z168"/>
  <c r="T168"/>
  <c r="AJ167"/>
  <c r="AO167" s="1"/>
  <c r="AT167" s="1"/>
  <c r="AI167"/>
  <c r="AN167" s="1"/>
  <c r="AH167"/>
  <c r="AM167" s="1"/>
  <c r="AG167"/>
  <c r="AL167" s="1"/>
  <c r="AF167"/>
  <c r="Z167"/>
  <c r="T167"/>
  <c r="AJ166"/>
  <c r="AO166" s="1"/>
  <c r="AI166"/>
  <c r="AN166" s="1"/>
  <c r="AH166"/>
  <c r="AM166" s="1"/>
  <c r="AG166"/>
  <c r="AL166" s="1"/>
  <c r="AF166"/>
  <c r="Z166"/>
  <c r="T166"/>
  <c r="AJ165"/>
  <c r="AO165" s="1"/>
  <c r="AI165"/>
  <c r="AN165" s="1"/>
  <c r="AH165"/>
  <c r="AM165" s="1"/>
  <c r="AG165"/>
  <c r="AL165" s="1"/>
  <c r="AF165"/>
  <c r="Z165"/>
  <c r="T165"/>
  <c r="AJ164"/>
  <c r="AO164" s="1"/>
  <c r="AI164"/>
  <c r="AN164" s="1"/>
  <c r="AH164"/>
  <c r="AM164" s="1"/>
  <c r="AG164"/>
  <c r="AL164" s="1"/>
  <c r="AF164"/>
  <c r="Z164"/>
  <c r="T164"/>
  <c r="AJ163"/>
  <c r="AO163" s="1"/>
  <c r="AT163" s="1"/>
  <c r="AI163"/>
  <c r="AN163" s="1"/>
  <c r="AH163"/>
  <c r="AM163" s="1"/>
  <c r="AG163"/>
  <c r="AL163" s="1"/>
  <c r="AF163"/>
  <c r="Z163"/>
  <c r="T163"/>
  <c r="AJ162"/>
  <c r="AO162" s="1"/>
  <c r="AI162"/>
  <c r="AN162" s="1"/>
  <c r="AS162" s="1"/>
  <c r="AH162"/>
  <c r="AM162" s="1"/>
  <c r="AG162"/>
  <c r="AL162" s="1"/>
  <c r="AF162"/>
  <c r="Z162"/>
  <c r="T162"/>
  <c r="AJ161"/>
  <c r="AO161" s="1"/>
  <c r="AI161"/>
  <c r="AN161" s="1"/>
  <c r="AH161"/>
  <c r="AM161" s="1"/>
  <c r="AG161"/>
  <c r="AL161" s="1"/>
  <c r="AF161"/>
  <c r="Z161"/>
  <c r="T161"/>
  <c r="AJ160"/>
  <c r="AO160" s="1"/>
  <c r="AI160"/>
  <c r="AN160" s="1"/>
  <c r="AH160"/>
  <c r="AM160" s="1"/>
  <c r="AG160"/>
  <c r="AL160" s="1"/>
  <c r="AF160"/>
  <c r="Z160"/>
  <c r="T160"/>
  <c r="AJ159"/>
  <c r="AO159" s="1"/>
  <c r="AI159"/>
  <c r="AN159" s="1"/>
  <c r="AH159"/>
  <c r="AM159" s="1"/>
  <c r="AG159"/>
  <c r="AL159" s="1"/>
  <c r="AF159"/>
  <c r="Z159"/>
  <c r="T159"/>
  <c r="AJ158"/>
  <c r="AO158" s="1"/>
  <c r="AI158"/>
  <c r="AN158" s="1"/>
  <c r="AH158"/>
  <c r="AM158" s="1"/>
  <c r="AG158"/>
  <c r="AL158" s="1"/>
  <c r="AF158"/>
  <c r="Z158"/>
  <c r="T158"/>
  <c r="AJ157"/>
  <c r="AO157" s="1"/>
  <c r="AI157"/>
  <c r="AN157" s="1"/>
  <c r="AH157"/>
  <c r="AM157" s="1"/>
  <c r="AG157"/>
  <c r="AL157" s="1"/>
  <c r="AF157"/>
  <c r="Z157"/>
  <c r="T157"/>
  <c r="AJ156"/>
  <c r="AO156" s="1"/>
  <c r="AI156"/>
  <c r="AN156" s="1"/>
  <c r="AH156"/>
  <c r="AM156" s="1"/>
  <c r="AG156"/>
  <c r="AL156" s="1"/>
  <c r="AF156"/>
  <c r="Z156"/>
  <c r="T156"/>
  <c r="AJ155"/>
  <c r="AO155" s="1"/>
  <c r="AI155"/>
  <c r="AN155" s="1"/>
  <c r="AH155"/>
  <c r="AM155" s="1"/>
  <c r="AG155"/>
  <c r="AL155" s="1"/>
  <c r="AF155"/>
  <c r="Z155"/>
  <c r="T155"/>
  <c r="AJ154"/>
  <c r="AO154" s="1"/>
  <c r="AI154"/>
  <c r="AN154" s="1"/>
  <c r="AH154"/>
  <c r="AM154" s="1"/>
  <c r="AW154" s="1"/>
  <c r="AG154"/>
  <c r="AL154" s="1"/>
  <c r="AF154"/>
  <c r="Z154"/>
  <c r="T154"/>
  <c r="AJ153"/>
  <c r="AO153" s="1"/>
  <c r="AI153"/>
  <c r="AN153" s="1"/>
  <c r="AH153"/>
  <c r="AM153" s="1"/>
  <c r="AG153"/>
  <c r="AL153" s="1"/>
  <c r="AQ153" s="1"/>
  <c r="AF153"/>
  <c r="Z153"/>
  <c r="T153"/>
  <c r="AJ152"/>
  <c r="AO152" s="1"/>
  <c r="AT152" s="1"/>
  <c r="AI152"/>
  <c r="AN152" s="1"/>
  <c r="AH152"/>
  <c r="AM152" s="1"/>
  <c r="AG152"/>
  <c r="AL152" s="1"/>
  <c r="AF152"/>
  <c r="Z152"/>
  <c r="T152"/>
  <c r="AJ151"/>
  <c r="AO151" s="1"/>
  <c r="AI151"/>
  <c r="AN151" s="1"/>
  <c r="AH151"/>
  <c r="AM151" s="1"/>
  <c r="AG151"/>
  <c r="AL151" s="1"/>
  <c r="AF151"/>
  <c r="Z151"/>
  <c r="T151"/>
  <c r="AJ150"/>
  <c r="AO150" s="1"/>
  <c r="AY150" s="1"/>
  <c r="AI150"/>
  <c r="AN150" s="1"/>
  <c r="AH150"/>
  <c r="AM150" s="1"/>
  <c r="AR150" s="1"/>
  <c r="AG150"/>
  <c r="AL150" s="1"/>
  <c r="AF150"/>
  <c r="Z150"/>
  <c r="T150"/>
  <c r="AJ149"/>
  <c r="AO149" s="1"/>
  <c r="AI149"/>
  <c r="AN149" s="1"/>
  <c r="AH149"/>
  <c r="AM149" s="1"/>
  <c r="AG149"/>
  <c r="AL149" s="1"/>
  <c r="AQ149" s="1"/>
  <c r="AF149"/>
  <c r="Z149"/>
  <c r="T149"/>
  <c r="AJ148"/>
  <c r="AO148" s="1"/>
  <c r="AI148"/>
  <c r="AN148" s="1"/>
  <c r="AX148" s="1"/>
  <c r="AH148"/>
  <c r="AM148" s="1"/>
  <c r="AG148"/>
  <c r="AL148" s="1"/>
  <c r="AF148"/>
  <c r="Z148"/>
  <c r="T148"/>
  <c r="AJ147"/>
  <c r="AO147" s="1"/>
  <c r="AI147"/>
  <c r="AN147" s="1"/>
  <c r="AH147"/>
  <c r="AM147" s="1"/>
  <c r="AG147"/>
  <c r="AL147" s="1"/>
  <c r="AF147"/>
  <c r="Z147"/>
  <c r="T147"/>
  <c r="AJ146"/>
  <c r="AO146" s="1"/>
  <c r="AI146"/>
  <c r="AN146" s="1"/>
  <c r="AH146"/>
  <c r="AM146" s="1"/>
  <c r="AG146"/>
  <c r="AL146" s="1"/>
  <c r="AF146"/>
  <c r="Z146"/>
  <c r="T146"/>
  <c r="AJ145"/>
  <c r="AO145" s="1"/>
  <c r="AT145" s="1"/>
  <c r="AI145"/>
  <c r="AN145" s="1"/>
  <c r="AH145"/>
  <c r="AM145" s="1"/>
  <c r="AG145"/>
  <c r="AL145" s="1"/>
  <c r="AF145"/>
  <c r="Z145"/>
  <c r="T145"/>
  <c r="AO144"/>
  <c r="AT144" s="1"/>
  <c r="AN144"/>
  <c r="AX144" s="1"/>
  <c r="AM144"/>
  <c r="AL144"/>
  <c r="AQ144" s="1"/>
  <c r="U144"/>
  <c r="I144"/>
  <c r="AO143"/>
  <c r="AT143" s="1"/>
  <c r="AN143"/>
  <c r="AM143"/>
  <c r="AW143" s="1"/>
  <c r="AL143"/>
  <c r="AQ143" s="1"/>
  <c r="U143"/>
  <c r="I143"/>
  <c r="AO142"/>
  <c r="AN142"/>
  <c r="AM142"/>
  <c r="AW142" s="1"/>
  <c r="AL142"/>
  <c r="AV142" s="1"/>
  <c r="U142"/>
  <c r="I142"/>
  <c r="AO141"/>
  <c r="AY141" s="1"/>
  <c r="AN141"/>
  <c r="AS141" s="1"/>
  <c r="AM141"/>
  <c r="AW141" s="1"/>
  <c r="AL141"/>
  <c r="U141"/>
  <c r="I141"/>
  <c r="AO140"/>
  <c r="AT140" s="1"/>
  <c r="AN140"/>
  <c r="AS140" s="1"/>
  <c r="AM140"/>
  <c r="AL140"/>
  <c r="U140"/>
  <c r="I140"/>
  <c r="AO139"/>
  <c r="AY139" s="1"/>
  <c r="AN139"/>
  <c r="AM139"/>
  <c r="AW139" s="1"/>
  <c r="AL139"/>
  <c r="AV139" s="1"/>
  <c r="U139"/>
  <c r="I139"/>
  <c r="AO138"/>
  <c r="AN138"/>
  <c r="AX138" s="1"/>
  <c r="AM138"/>
  <c r="AR138" s="1"/>
  <c r="AL138"/>
  <c r="AQ138" s="1"/>
  <c r="U138"/>
  <c r="I138"/>
  <c r="AO137"/>
  <c r="AY137" s="1"/>
  <c r="AN137"/>
  <c r="AX137" s="1"/>
  <c r="AM137"/>
  <c r="AR137" s="1"/>
  <c r="AL137"/>
  <c r="U137"/>
  <c r="I137"/>
  <c r="AO136"/>
  <c r="AT136" s="1"/>
  <c r="AN136"/>
  <c r="AX136" s="1"/>
  <c r="AM136"/>
  <c r="AL136"/>
  <c r="AQ136" s="1"/>
  <c r="U136"/>
  <c r="I136"/>
  <c r="AO135"/>
  <c r="AT135" s="1"/>
  <c r="AN135"/>
  <c r="AM135"/>
  <c r="AW135" s="1"/>
  <c r="AL135"/>
  <c r="AQ135" s="1"/>
  <c r="U135"/>
  <c r="I135"/>
  <c r="AO134"/>
  <c r="AN134"/>
  <c r="AS134" s="1"/>
  <c r="AM134"/>
  <c r="AW134" s="1"/>
  <c r="AL134"/>
  <c r="AV134" s="1"/>
  <c r="U134"/>
  <c r="I134"/>
  <c r="AO133"/>
  <c r="AY133" s="1"/>
  <c r="AN133"/>
  <c r="AS133" s="1"/>
  <c r="AM133"/>
  <c r="AW133" s="1"/>
  <c r="AL133"/>
  <c r="U133"/>
  <c r="I133"/>
  <c r="AO132"/>
  <c r="AY132" s="1"/>
  <c r="AN132"/>
  <c r="AS132" s="1"/>
  <c r="AM132"/>
  <c r="AL132"/>
  <c r="AQ132" s="1"/>
  <c r="U132"/>
  <c r="I132"/>
  <c r="AO131"/>
  <c r="AT131" s="1"/>
  <c r="AN131"/>
  <c r="AM131"/>
  <c r="AW131" s="1"/>
  <c r="AL131"/>
  <c r="U131"/>
  <c r="I131"/>
  <c r="AO130"/>
  <c r="AN130"/>
  <c r="AM130"/>
  <c r="AW130" s="1"/>
  <c r="AL130"/>
  <c r="AQ130" s="1"/>
  <c r="U130"/>
  <c r="I130"/>
  <c r="AO129"/>
  <c r="AY129" s="1"/>
  <c r="AN129"/>
  <c r="AS129" s="1"/>
  <c r="AM129"/>
  <c r="AR129" s="1"/>
  <c r="AL129"/>
  <c r="U129"/>
  <c r="I129"/>
  <c r="AO128"/>
  <c r="AY128" s="1"/>
  <c r="AN128"/>
  <c r="AS128" s="1"/>
  <c r="AM128"/>
  <c r="AL128"/>
  <c r="AQ128" s="1"/>
  <c r="U128"/>
  <c r="I128"/>
  <c r="AO127"/>
  <c r="AT127" s="1"/>
  <c r="AN127"/>
  <c r="AM127"/>
  <c r="AW127" s="1"/>
  <c r="AL127"/>
  <c r="AQ127" s="1"/>
  <c r="U127"/>
  <c r="I127"/>
  <c r="AO126"/>
  <c r="AN126"/>
  <c r="AX126" s="1"/>
  <c r="AM126"/>
  <c r="AR126" s="1"/>
  <c r="AL126"/>
  <c r="AQ126" s="1"/>
  <c r="U126"/>
  <c r="I126"/>
  <c r="AO125"/>
  <c r="AN125"/>
  <c r="AX125" s="1"/>
  <c r="AM125"/>
  <c r="AR125" s="1"/>
  <c r="AL125"/>
  <c r="U125"/>
  <c r="I125"/>
  <c r="AO124"/>
  <c r="AY124" s="1"/>
  <c r="AN124"/>
  <c r="AS124" s="1"/>
  <c r="AM124"/>
  <c r="AL124"/>
  <c r="AQ124" s="1"/>
  <c r="U124"/>
  <c r="I124"/>
  <c r="AO123"/>
  <c r="AT123" s="1"/>
  <c r="AN123"/>
  <c r="AM123"/>
  <c r="AW123" s="1"/>
  <c r="AL123"/>
  <c r="U123"/>
  <c r="I123"/>
  <c r="AO122"/>
  <c r="AN122"/>
  <c r="AS122" s="1"/>
  <c r="AM122"/>
  <c r="AW122" s="1"/>
  <c r="AL122"/>
  <c r="AQ122" s="1"/>
  <c r="U122"/>
  <c r="I122"/>
  <c r="AO121"/>
  <c r="AY121" s="1"/>
  <c r="AN121"/>
  <c r="AX121" s="1"/>
  <c r="AM121"/>
  <c r="AR121" s="1"/>
  <c r="AL121"/>
  <c r="U121"/>
  <c r="I121"/>
  <c r="AO120"/>
  <c r="AY120" s="1"/>
  <c r="AN120"/>
  <c r="AS120" s="1"/>
  <c r="AM120"/>
  <c r="AL120"/>
  <c r="AQ120" s="1"/>
  <c r="U120"/>
  <c r="I120"/>
  <c r="AO119"/>
  <c r="AT119" s="1"/>
  <c r="AN119"/>
  <c r="AM119"/>
  <c r="AW119" s="1"/>
  <c r="AL119"/>
  <c r="AQ119" s="1"/>
  <c r="U119"/>
  <c r="I119"/>
  <c r="AO118"/>
  <c r="AN118"/>
  <c r="AX118" s="1"/>
  <c r="AM118"/>
  <c r="AW118" s="1"/>
  <c r="AL118"/>
  <c r="AV118" s="1"/>
  <c r="U118"/>
  <c r="I118"/>
  <c r="AO117"/>
  <c r="AY117" s="1"/>
  <c r="AN117"/>
  <c r="AS117" s="1"/>
  <c r="AM117"/>
  <c r="AW117" s="1"/>
  <c r="AL117"/>
  <c r="U117"/>
  <c r="I117"/>
  <c r="AO116"/>
  <c r="AY116" s="1"/>
  <c r="AN116"/>
  <c r="AS116" s="1"/>
  <c r="AM116"/>
  <c r="AL116"/>
  <c r="AQ116" s="1"/>
  <c r="U116"/>
  <c r="I116"/>
  <c r="AO115"/>
  <c r="AT115" s="1"/>
  <c r="AN115"/>
  <c r="AM115"/>
  <c r="AW115" s="1"/>
  <c r="AL115"/>
  <c r="AQ115" s="1"/>
  <c r="U115"/>
  <c r="I115"/>
  <c r="AO114"/>
  <c r="AN114"/>
  <c r="AX114" s="1"/>
  <c r="AM114"/>
  <c r="AW114" s="1"/>
  <c r="AL114"/>
  <c r="AQ114" s="1"/>
  <c r="U114"/>
  <c r="I114"/>
  <c r="AO113"/>
  <c r="AN113"/>
  <c r="AX113" s="1"/>
  <c r="AM113"/>
  <c r="AR113" s="1"/>
  <c r="AL113"/>
  <c r="U113"/>
  <c r="I113"/>
  <c r="AO112"/>
  <c r="AT112" s="1"/>
  <c r="AN112"/>
  <c r="AS112" s="1"/>
  <c r="AM112"/>
  <c r="AL112"/>
  <c r="AQ112" s="1"/>
  <c r="U112"/>
  <c r="I112"/>
  <c r="AO111"/>
  <c r="AT111" s="1"/>
  <c r="AN111"/>
  <c r="AM111"/>
  <c r="AW111" s="1"/>
  <c r="AL111"/>
  <c r="U111"/>
  <c r="I111"/>
  <c r="AO110"/>
  <c r="AN110"/>
  <c r="AM110"/>
  <c r="AW110" s="1"/>
  <c r="AL110"/>
  <c r="AQ110" s="1"/>
  <c r="U110"/>
  <c r="I110"/>
  <c r="AO109"/>
  <c r="AY109" s="1"/>
  <c r="AN109"/>
  <c r="AS109" s="1"/>
  <c r="AM109"/>
  <c r="AR109" s="1"/>
  <c r="AL109"/>
  <c r="U109"/>
  <c r="I109"/>
  <c r="AO108"/>
  <c r="AY108" s="1"/>
  <c r="AN108"/>
  <c r="AS108" s="1"/>
  <c r="AM108"/>
  <c r="AL108"/>
  <c r="AQ108" s="1"/>
  <c r="U108"/>
  <c r="I108"/>
  <c r="AO107"/>
  <c r="AT107" s="1"/>
  <c r="AN107"/>
  <c r="AM107"/>
  <c r="AW107" s="1"/>
  <c r="AL107"/>
  <c r="AQ107" s="1"/>
  <c r="U107"/>
  <c r="I107"/>
  <c r="AO106"/>
  <c r="AN106"/>
  <c r="AX106" s="1"/>
  <c r="AM106"/>
  <c r="AR106" s="1"/>
  <c r="AL106"/>
  <c r="AQ106" s="1"/>
  <c r="U106"/>
  <c r="I106"/>
  <c r="AO105"/>
  <c r="AN105"/>
  <c r="AX105" s="1"/>
  <c r="AM105"/>
  <c r="AR105" s="1"/>
  <c r="AL105"/>
  <c r="U105"/>
  <c r="I105"/>
  <c r="AO104"/>
  <c r="AT104" s="1"/>
  <c r="AN104"/>
  <c r="AS104" s="1"/>
  <c r="AM104"/>
  <c r="AL104"/>
  <c r="AQ104" s="1"/>
  <c r="U104"/>
  <c r="I104"/>
  <c r="AO103"/>
  <c r="AT103" s="1"/>
  <c r="AN103"/>
  <c r="AM103"/>
  <c r="AW103" s="1"/>
  <c r="AL103"/>
  <c r="AV103" s="1"/>
  <c r="U103"/>
  <c r="I103"/>
  <c r="AO102"/>
  <c r="AN102"/>
  <c r="AM102"/>
  <c r="AR102" s="1"/>
  <c r="AL102"/>
  <c r="AQ102" s="1"/>
  <c r="U102"/>
  <c r="I102"/>
  <c r="AO101"/>
  <c r="AY101" s="1"/>
  <c r="AN101"/>
  <c r="AS101" s="1"/>
  <c r="AM101"/>
  <c r="AR101" s="1"/>
  <c r="AL101"/>
  <c r="U101"/>
  <c r="I101"/>
  <c r="AO100"/>
  <c r="AY100" s="1"/>
  <c r="AN100"/>
  <c r="AS100" s="1"/>
  <c r="AM100"/>
  <c r="AL100"/>
  <c r="AQ100" s="1"/>
  <c r="U100"/>
  <c r="I100"/>
  <c r="AO99"/>
  <c r="AT99" s="1"/>
  <c r="AN99"/>
  <c r="AM99"/>
  <c r="AW99" s="1"/>
  <c r="AL99"/>
  <c r="AQ99" s="1"/>
  <c r="U99"/>
  <c r="I99"/>
  <c r="AO98"/>
  <c r="AN98"/>
  <c r="AX98" s="1"/>
  <c r="AM98"/>
  <c r="AR98" s="1"/>
  <c r="AL98"/>
  <c r="AQ98" s="1"/>
  <c r="U98"/>
  <c r="I98"/>
  <c r="AO97"/>
  <c r="AN97"/>
  <c r="AX97" s="1"/>
  <c r="AM97"/>
  <c r="AR97" s="1"/>
  <c r="AL97"/>
  <c r="U97"/>
  <c r="I97"/>
  <c r="AO96"/>
  <c r="AT96" s="1"/>
  <c r="AN96"/>
  <c r="AS96" s="1"/>
  <c r="AM96"/>
  <c r="AL96"/>
  <c r="AQ96" s="1"/>
  <c r="U96"/>
  <c r="I96"/>
  <c r="AO95"/>
  <c r="AY95" s="1"/>
  <c r="AN95"/>
  <c r="AM95"/>
  <c r="AW95" s="1"/>
  <c r="AL95"/>
  <c r="AQ95" s="1"/>
  <c r="U95"/>
  <c r="I95"/>
  <c r="AO94"/>
  <c r="AN94"/>
  <c r="AX94" s="1"/>
  <c r="AM94"/>
  <c r="AR94" s="1"/>
  <c r="AL94"/>
  <c r="AQ94" s="1"/>
  <c r="U94"/>
  <c r="I94"/>
  <c r="AO93"/>
  <c r="AY93" s="1"/>
  <c r="AN93"/>
  <c r="AS93" s="1"/>
  <c r="AM93"/>
  <c r="AR93" s="1"/>
  <c r="AL93"/>
  <c r="U93"/>
  <c r="I93"/>
  <c r="AO92"/>
  <c r="AY92" s="1"/>
  <c r="AN92"/>
  <c r="AX92" s="1"/>
  <c r="AM92"/>
  <c r="AL92"/>
  <c r="AQ92" s="1"/>
  <c r="U92"/>
  <c r="I92"/>
  <c r="AO91"/>
  <c r="AY91" s="1"/>
  <c r="AN91"/>
  <c r="AM91"/>
  <c r="AW91" s="1"/>
  <c r="AL91"/>
  <c r="AV91" s="1"/>
  <c r="U91"/>
  <c r="I91"/>
  <c r="AO90"/>
  <c r="AN90"/>
  <c r="AX90" s="1"/>
  <c r="AM90"/>
  <c r="AW90" s="1"/>
  <c r="AL90"/>
  <c r="AV90" s="1"/>
  <c r="U90"/>
  <c r="I90"/>
  <c r="AO89"/>
  <c r="AY89" s="1"/>
  <c r="AN89"/>
  <c r="AS89" s="1"/>
  <c r="AM89"/>
  <c r="AW89" s="1"/>
  <c r="AL89"/>
  <c r="U89"/>
  <c r="I89"/>
  <c r="AO88"/>
  <c r="AY88" s="1"/>
  <c r="AN88"/>
  <c r="AS88" s="1"/>
  <c r="AM88"/>
  <c r="AL88"/>
  <c r="AQ88" s="1"/>
  <c r="U88"/>
  <c r="I88"/>
  <c r="AO87"/>
  <c r="AY87" s="1"/>
  <c r="AN87"/>
  <c r="AM87"/>
  <c r="AW87" s="1"/>
  <c r="AL87"/>
  <c r="AV87" s="1"/>
  <c r="U87"/>
  <c r="I87"/>
  <c r="AO86"/>
  <c r="AN86"/>
  <c r="AX86" s="1"/>
  <c r="AM86"/>
  <c r="AR86" s="1"/>
  <c r="AL86"/>
  <c r="AQ86" s="1"/>
  <c r="U86"/>
  <c r="I86"/>
  <c r="AO85"/>
  <c r="AY85" s="1"/>
  <c r="AN85"/>
  <c r="AX85" s="1"/>
  <c r="AM85"/>
  <c r="AR85" s="1"/>
  <c r="AL85"/>
  <c r="U85"/>
  <c r="I85"/>
  <c r="AO84"/>
  <c r="AT84" s="1"/>
  <c r="AN84"/>
  <c r="AX84" s="1"/>
  <c r="AM84"/>
  <c r="AL84"/>
  <c r="AQ84" s="1"/>
  <c r="U84"/>
  <c r="I84"/>
  <c r="AO83"/>
  <c r="AY83" s="1"/>
  <c r="AN83"/>
  <c r="AM83"/>
  <c r="AW83" s="1"/>
  <c r="AL83"/>
  <c r="AV83" s="1"/>
  <c r="U83"/>
  <c r="I83"/>
  <c r="AO82"/>
  <c r="AN82"/>
  <c r="AX82" s="1"/>
  <c r="AM82"/>
  <c r="AR82" s="1"/>
  <c r="AL82"/>
  <c r="AQ82" s="1"/>
  <c r="U82"/>
  <c r="I82"/>
  <c r="AO81"/>
  <c r="AY81" s="1"/>
  <c r="AN81"/>
  <c r="AS81" s="1"/>
  <c r="AM81"/>
  <c r="AR81" s="1"/>
  <c r="AL81"/>
  <c r="U81"/>
  <c r="I81"/>
  <c r="AO80"/>
  <c r="AT80" s="1"/>
  <c r="AN80"/>
  <c r="AX80" s="1"/>
  <c r="AM80"/>
  <c r="AL80"/>
  <c r="AQ80" s="1"/>
  <c r="U80"/>
  <c r="I80"/>
  <c r="AQ79"/>
  <c r="AV79" s="1"/>
  <c r="AP79"/>
  <c r="AO79"/>
  <c r="AY79" s="1"/>
  <c r="AN79"/>
  <c r="AS79" s="1"/>
  <c r="U79"/>
  <c r="I79"/>
  <c r="AQ78"/>
  <c r="AP78"/>
  <c r="AZ78" s="1"/>
  <c r="AO78"/>
  <c r="AY78" s="1"/>
  <c r="AN78"/>
  <c r="U78"/>
  <c r="I78"/>
  <c r="AQ77"/>
  <c r="BA77" s="1"/>
  <c r="AP77"/>
  <c r="AZ77" s="1"/>
  <c r="AO77"/>
  <c r="AY77" s="1"/>
  <c r="AN77"/>
  <c r="U77"/>
  <c r="I77"/>
  <c r="AQ76"/>
  <c r="AV76" s="1"/>
  <c r="AP76"/>
  <c r="AU76" s="1"/>
  <c r="AO76"/>
  <c r="AN76"/>
  <c r="U76"/>
  <c r="I76"/>
  <c r="AQ75"/>
  <c r="BA75" s="1"/>
  <c r="AP75"/>
  <c r="AO75"/>
  <c r="AY75" s="1"/>
  <c r="AN75"/>
  <c r="U75"/>
  <c r="I75"/>
  <c r="AQ74"/>
  <c r="AP74"/>
  <c r="AZ74" s="1"/>
  <c r="AO74"/>
  <c r="AT74" s="1"/>
  <c r="AN74"/>
  <c r="AS74" s="1"/>
  <c r="U74"/>
  <c r="I74"/>
  <c r="AQ73"/>
  <c r="BA73" s="1"/>
  <c r="AP73"/>
  <c r="AZ73" s="1"/>
  <c r="AO73"/>
  <c r="AT73" s="1"/>
  <c r="AN73"/>
  <c r="U73"/>
  <c r="I73"/>
  <c r="AQ72"/>
  <c r="AV72" s="1"/>
  <c r="AP72"/>
  <c r="AZ72" s="1"/>
  <c r="AO72"/>
  <c r="AN72"/>
  <c r="AS72" s="1"/>
  <c r="U72"/>
  <c r="I72"/>
  <c r="AQ71"/>
  <c r="AV71" s="1"/>
  <c r="AP71"/>
  <c r="AO71"/>
  <c r="AY71" s="1"/>
  <c r="AN71"/>
  <c r="AS71" s="1"/>
  <c r="U71"/>
  <c r="I71"/>
  <c r="AQ70"/>
  <c r="AP70"/>
  <c r="AZ70" s="1"/>
  <c r="AO70"/>
  <c r="AT70" s="1"/>
  <c r="AN70"/>
  <c r="AX70" s="1"/>
  <c r="U70"/>
  <c r="I70"/>
  <c r="AQ69"/>
  <c r="BA69" s="1"/>
  <c r="AP69"/>
  <c r="AU69" s="1"/>
  <c r="AO69"/>
  <c r="AY69" s="1"/>
  <c r="AN69"/>
  <c r="U69"/>
  <c r="I69"/>
  <c r="AQ68"/>
  <c r="BA68" s="1"/>
  <c r="AP68"/>
  <c r="AZ68" s="1"/>
  <c r="AO68"/>
  <c r="AN68"/>
  <c r="AS68" s="1"/>
  <c r="U68"/>
  <c r="I68"/>
  <c r="AQ67"/>
  <c r="AV67" s="1"/>
  <c r="AP67"/>
  <c r="AO67"/>
  <c r="AY67" s="1"/>
  <c r="AN67"/>
  <c r="U67"/>
  <c r="I67"/>
  <c r="AQ66"/>
  <c r="AP66"/>
  <c r="AZ66" s="1"/>
  <c r="AO66"/>
  <c r="AY66" s="1"/>
  <c r="AN66"/>
  <c r="AS66" s="1"/>
  <c r="U66"/>
  <c r="I66"/>
  <c r="AQ65"/>
  <c r="BA65" s="1"/>
  <c r="AP65"/>
  <c r="AZ65" s="1"/>
  <c r="AO65"/>
  <c r="AY65" s="1"/>
  <c r="AN65"/>
  <c r="U65"/>
  <c r="I65"/>
  <c r="AQ64"/>
  <c r="AV64" s="1"/>
  <c r="AP64"/>
  <c r="AU64" s="1"/>
  <c r="AO64"/>
  <c r="AN64"/>
  <c r="AS64" s="1"/>
  <c r="U64"/>
  <c r="I64"/>
  <c r="AQ63"/>
  <c r="BA63" s="1"/>
  <c r="AP63"/>
  <c r="AO63"/>
  <c r="AY63" s="1"/>
  <c r="AN63"/>
  <c r="AS63" s="1"/>
  <c r="U63"/>
  <c r="I63"/>
  <c r="AQ62"/>
  <c r="AP62"/>
  <c r="AZ62" s="1"/>
  <c r="AO62"/>
  <c r="AT62" s="1"/>
  <c r="AN62"/>
  <c r="AX62" s="1"/>
  <c r="U62"/>
  <c r="I62"/>
  <c r="AQ61"/>
  <c r="BA61" s="1"/>
  <c r="AP61"/>
  <c r="AU61" s="1"/>
  <c r="AO61"/>
  <c r="AT61" s="1"/>
  <c r="AN61"/>
  <c r="U61"/>
  <c r="I61"/>
  <c r="AQ60"/>
  <c r="BA60" s="1"/>
  <c r="AP60"/>
  <c r="AZ60" s="1"/>
  <c r="AO60"/>
  <c r="AN60"/>
  <c r="AS60" s="1"/>
  <c r="U60"/>
  <c r="I60"/>
  <c r="AQ59"/>
  <c r="BA59" s="1"/>
  <c r="AP59"/>
  <c r="AO59"/>
  <c r="AY59" s="1"/>
  <c r="AN59"/>
  <c r="AX59" s="1"/>
  <c r="U59"/>
  <c r="I59"/>
  <c r="AQ58"/>
  <c r="AP58"/>
  <c r="AZ58" s="1"/>
  <c r="AO58"/>
  <c r="AT58" s="1"/>
  <c r="AN58"/>
  <c r="AX58" s="1"/>
  <c r="U58"/>
  <c r="I58"/>
  <c r="AQ57"/>
  <c r="BA57" s="1"/>
  <c r="AP57"/>
  <c r="AU57" s="1"/>
  <c r="AO57"/>
  <c r="AY57" s="1"/>
  <c r="AN57"/>
  <c r="U57"/>
  <c r="I57"/>
  <c r="AQ56"/>
  <c r="BA56" s="1"/>
  <c r="AP56"/>
  <c r="AU56" s="1"/>
  <c r="AO56"/>
  <c r="AN56"/>
  <c r="AS56" s="1"/>
  <c r="U56"/>
  <c r="I56"/>
  <c r="AQ55"/>
  <c r="BA55" s="1"/>
  <c r="AP55"/>
  <c r="AO55"/>
  <c r="AY55" s="1"/>
  <c r="AN55"/>
  <c r="AX55" s="1"/>
  <c r="U55"/>
  <c r="I55"/>
  <c r="AQ54"/>
  <c r="AV54" s="1"/>
  <c r="AP54"/>
  <c r="AU54" s="1"/>
  <c r="AO54"/>
  <c r="AT54" s="1"/>
  <c r="AN54"/>
  <c r="AS54" s="1"/>
  <c r="U54"/>
  <c r="I54"/>
  <c r="AQ53"/>
  <c r="AV53" s="1"/>
  <c r="AP53"/>
  <c r="AO53"/>
  <c r="AN53"/>
  <c r="AS53" s="1"/>
  <c r="AQ52"/>
  <c r="AV52" s="1"/>
  <c r="AP52"/>
  <c r="AU52" s="1"/>
  <c r="AO52"/>
  <c r="AT52" s="1"/>
  <c r="AN52"/>
  <c r="U52"/>
  <c r="I52"/>
  <c r="AQ51"/>
  <c r="AV51" s="1"/>
  <c r="AP51"/>
  <c r="AO51"/>
  <c r="AN51"/>
  <c r="AQ50"/>
  <c r="AV50" s="1"/>
  <c r="AP50"/>
  <c r="AU50" s="1"/>
  <c r="AO50"/>
  <c r="AT50" s="1"/>
  <c r="AN50"/>
  <c r="AS50" s="1"/>
  <c r="U50"/>
  <c r="I50"/>
  <c r="AQ49"/>
  <c r="AV49" s="1"/>
  <c r="AP49"/>
  <c r="AU49" s="1"/>
  <c r="AO49"/>
  <c r="AT49" s="1"/>
  <c r="AN49"/>
  <c r="AS49" s="1"/>
  <c r="U49"/>
  <c r="I49"/>
  <c r="AQ48"/>
  <c r="AV48" s="1"/>
  <c r="AP48"/>
  <c r="AU48" s="1"/>
  <c r="AO48"/>
  <c r="AT48" s="1"/>
  <c r="AN48"/>
  <c r="AS48" s="1"/>
  <c r="U48"/>
  <c r="I48"/>
  <c r="AQ47"/>
  <c r="AV47" s="1"/>
  <c r="AP47"/>
  <c r="AU47" s="1"/>
  <c r="AO47"/>
  <c r="AT47" s="1"/>
  <c r="AN47"/>
  <c r="AS47" s="1"/>
  <c r="U47"/>
  <c r="I47"/>
  <c r="AQ46"/>
  <c r="AV46" s="1"/>
  <c r="AP46"/>
  <c r="AU46" s="1"/>
  <c r="AO46"/>
  <c r="AT46" s="1"/>
  <c r="AN46"/>
  <c r="AS46" s="1"/>
  <c r="U46"/>
  <c r="I46"/>
  <c r="AQ45"/>
  <c r="AV45" s="1"/>
  <c r="AP45"/>
  <c r="AU45" s="1"/>
  <c r="AO45"/>
  <c r="AT45" s="1"/>
  <c r="AN45"/>
  <c r="AS45" s="1"/>
  <c r="U45"/>
  <c r="I45"/>
  <c r="AQ44"/>
  <c r="AV44" s="1"/>
  <c r="AP44"/>
  <c r="AU44" s="1"/>
  <c r="AO44"/>
  <c r="AT44" s="1"/>
  <c r="AN44"/>
  <c r="AS44" s="1"/>
  <c r="U44"/>
  <c r="I44"/>
  <c r="AL43"/>
  <c r="AQ43" s="1"/>
  <c r="AK43"/>
  <c r="AP43" s="1"/>
  <c r="AJ43"/>
  <c r="AO43" s="1"/>
  <c r="AI43"/>
  <c r="AN43" s="1"/>
  <c r="AH43"/>
  <c r="T43"/>
  <c r="AQ42"/>
  <c r="AV42" s="1"/>
  <c r="AP42"/>
  <c r="AU42" s="1"/>
  <c r="AO42"/>
  <c r="AT42" s="1"/>
  <c r="AN42"/>
  <c r="AS42" s="1"/>
  <c r="U42"/>
  <c r="I42"/>
  <c r="AQ41"/>
  <c r="AV41" s="1"/>
  <c r="AP41"/>
  <c r="AU41" s="1"/>
  <c r="AO41"/>
  <c r="AT41" s="1"/>
  <c r="AN41"/>
  <c r="AS41" s="1"/>
  <c r="U41"/>
  <c r="I41"/>
  <c r="AQ40"/>
  <c r="AV40" s="1"/>
  <c r="AP40"/>
  <c r="AU40" s="1"/>
  <c r="AO40"/>
  <c r="AT40" s="1"/>
  <c r="AN40"/>
  <c r="AS40" s="1"/>
  <c r="U40"/>
  <c r="I40"/>
  <c r="AQ39"/>
  <c r="AV39" s="1"/>
  <c r="AP39"/>
  <c r="AU39" s="1"/>
  <c r="AO39"/>
  <c r="AT39" s="1"/>
  <c r="AN39"/>
  <c r="X39"/>
  <c r="W39"/>
  <c r="U39"/>
  <c r="I39"/>
  <c r="AQ38"/>
  <c r="AV38" s="1"/>
  <c r="AP38"/>
  <c r="AU38" s="1"/>
  <c r="AO38"/>
  <c r="AT38" s="1"/>
  <c r="AN38"/>
  <c r="AS38" s="1"/>
  <c r="X38"/>
  <c r="W38"/>
  <c r="U38"/>
  <c r="I38"/>
  <c r="AL37"/>
  <c r="AQ37" s="1"/>
  <c r="AK37"/>
  <c r="AP37" s="1"/>
  <c r="AJ37"/>
  <c r="AO37" s="1"/>
  <c r="AI37"/>
  <c r="AN37" s="1"/>
  <c r="AS37" s="1"/>
  <c r="AH37"/>
  <c r="T37"/>
  <c r="AQ36"/>
  <c r="AV36" s="1"/>
  <c r="AP36"/>
  <c r="AU36" s="1"/>
  <c r="AO36"/>
  <c r="AT36" s="1"/>
  <c r="AN36"/>
  <c r="AS36" s="1"/>
  <c r="U36"/>
  <c r="I36"/>
  <c r="AL35"/>
  <c r="AQ35" s="1"/>
  <c r="AK35"/>
  <c r="AP35" s="1"/>
  <c r="AJ35"/>
  <c r="AO35" s="1"/>
  <c r="AI35"/>
  <c r="AN35" s="1"/>
  <c r="AS35" s="1"/>
  <c r="AH35"/>
  <c r="T35"/>
  <c r="AL34"/>
  <c r="AQ34" s="1"/>
  <c r="AK34"/>
  <c r="AP34" s="1"/>
  <c r="AJ34"/>
  <c r="AO34" s="1"/>
  <c r="AI34"/>
  <c r="AN34" s="1"/>
  <c r="AH34"/>
  <c r="T34"/>
  <c r="AQ33"/>
  <c r="AV33" s="1"/>
  <c r="AP33"/>
  <c r="AU33" s="1"/>
  <c r="AO33"/>
  <c r="AN33"/>
  <c r="AS33" s="1"/>
  <c r="U33"/>
  <c r="I33"/>
  <c r="AQ32"/>
  <c r="AV32" s="1"/>
  <c r="AP32"/>
  <c r="AU32" s="1"/>
  <c r="AO32"/>
  <c r="AT32" s="1"/>
  <c r="AN32"/>
  <c r="AS32" s="1"/>
  <c r="U32"/>
  <c r="I32"/>
  <c r="AQ31"/>
  <c r="AP31"/>
  <c r="AU31" s="1"/>
  <c r="AO31"/>
  <c r="AT31" s="1"/>
  <c r="AN31"/>
  <c r="U31"/>
  <c r="AQ30"/>
  <c r="AV30" s="1"/>
  <c r="AP30"/>
  <c r="AU30" s="1"/>
  <c r="AO30"/>
  <c r="AT30" s="1"/>
  <c r="AN30"/>
  <c r="AS30" s="1"/>
  <c r="U30"/>
  <c r="I30"/>
  <c r="AQ29"/>
  <c r="AV29" s="1"/>
  <c r="AP29"/>
  <c r="AU29" s="1"/>
  <c r="AO29"/>
  <c r="AT29" s="1"/>
  <c r="AN29"/>
  <c r="AS29" s="1"/>
  <c r="U29"/>
  <c r="I29"/>
  <c r="AL28"/>
  <c r="AQ28" s="1"/>
  <c r="AK28"/>
  <c r="AP28" s="1"/>
  <c r="AJ28"/>
  <c r="AO28" s="1"/>
  <c r="AI28"/>
  <c r="AN28" s="1"/>
  <c r="AH28"/>
  <c r="T28"/>
  <c r="AQ27"/>
  <c r="AV27" s="1"/>
  <c r="AP27"/>
  <c r="AU27" s="1"/>
  <c r="AO27"/>
  <c r="AT27" s="1"/>
  <c r="AN27"/>
  <c r="AS27" s="1"/>
  <c r="Z27"/>
  <c r="U27"/>
  <c r="V27" s="1"/>
  <c r="I27"/>
  <c r="AL26"/>
  <c r="AQ26" s="1"/>
  <c r="AK26"/>
  <c r="AP26" s="1"/>
  <c r="AJ26"/>
  <c r="AO26" s="1"/>
  <c r="AI26"/>
  <c r="AN26" s="1"/>
  <c r="AH26"/>
  <c r="T26"/>
  <c r="AL25"/>
  <c r="AQ25" s="1"/>
  <c r="AK25"/>
  <c r="AP25" s="1"/>
  <c r="AJ25"/>
  <c r="AO25" s="1"/>
  <c r="AI25"/>
  <c r="AN25" s="1"/>
  <c r="AH25"/>
  <c r="T25"/>
  <c r="AL24"/>
  <c r="AQ24" s="1"/>
  <c r="AV24" s="1"/>
  <c r="AK24"/>
  <c r="AP24" s="1"/>
  <c r="AJ24"/>
  <c r="AO24" s="1"/>
  <c r="AI24"/>
  <c r="AN24" s="1"/>
  <c r="AH24"/>
  <c r="T24"/>
  <c r="AL23"/>
  <c r="AQ23" s="1"/>
  <c r="AK23"/>
  <c r="AP23" s="1"/>
  <c r="AJ23"/>
  <c r="AO23" s="1"/>
  <c r="AI23"/>
  <c r="AN23" s="1"/>
  <c r="AH23"/>
  <c r="T23"/>
  <c r="AL22"/>
  <c r="AQ22" s="1"/>
  <c r="AK22"/>
  <c r="AP22" s="1"/>
  <c r="AJ22"/>
  <c r="AO22" s="1"/>
  <c r="AI22"/>
  <c r="AN22" s="1"/>
  <c r="AH22"/>
  <c r="T22"/>
  <c r="AL21"/>
  <c r="AQ21" s="1"/>
  <c r="AK21"/>
  <c r="AP21" s="1"/>
  <c r="AJ21"/>
  <c r="AO21" s="1"/>
  <c r="AI21"/>
  <c r="AN21" s="1"/>
  <c r="AH21"/>
  <c r="T21"/>
  <c r="AL20"/>
  <c r="AQ20" s="1"/>
  <c r="AK20"/>
  <c r="AP20" s="1"/>
  <c r="AJ20"/>
  <c r="AO20" s="1"/>
  <c r="AI20"/>
  <c r="AN20" s="1"/>
  <c r="AH20"/>
  <c r="T20"/>
  <c r="AL19"/>
  <c r="AQ19" s="1"/>
  <c r="AK19"/>
  <c r="AP19" s="1"/>
  <c r="AJ19"/>
  <c r="AO19" s="1"/>
  <c r="AI19"/>
  <c r="AN19" s="1"/>
  <c r="AH19"/>
  <c r="T19"/>
  <c r="AL18"/>
  <c r="AQ18" s="1"/>
  <c r="AK18"/>
  <c r="AP18" s="1"/>
  <c r="AJ18"/>
  <c r="AO18" s="1"/>
  <c r="AI18"/>
  <c r="AN18" s="1"/>
  <c r="AH18"/>
  <c r="T18"/>
  <c r="AL17"/>
  <c r="AQ17" s="1"/>
  <c r="AK17"/>
  <c r="AP17" s="1"/>
  <c r="AU17" s="1"/>
  <c r="AJ17"/>
  <c r="AO17" s="1"/>
  <c r="AI17"/>
  <c r="AN17" s="1"/>
  <c r="AH17"/>
  <c r="T17"/>
  <c r="AL16"/>
  <c r="AQ16" s="1"/>
  <c r="AK16"/>
  <c r="AP16" s="1"/>
  <c r="AJ16"/>
  <c r="AO16" s="1"/>
  <c r="AI16"/>
  <c r="AN16" s="1"/>
  <c r="AX16" s="1"/>
  <c r="AH16"/>
  <c r="T16"/>
  <c r="AQ15"/>
  <c r="AV15" s="1"/>
  <c r="AP15"/>
  <c r="AU15" s="1"/>
  <c r="AO15"/>
  <c r="AT15" s="1"/>
  <c r="AN15"/>
  <c r="AS15" s="1"/>
  <c r="U15"/>
  <c r="AQ14"/>
  <c r="AV14" s="1"/>
  <c r="AP14"/>
  <c r="AU14" s="1"/>
  <c r="AO14"/>
  <c r="AT14" s="1"/>
  <c r="AN14"/>
  <c r="AS14" s="1"/>
  <c r="U14"/>
  <c r="I14"/>
  <c r="C14"/>
  <c r="AQ13"/>
  <c r="AV13" s="1"/>
  <c r="AP13"/>
  <c r="AU13" s="1"/>
  <c r="AO13"/>
  <c r="AT13" s="1"/>
  <c r="AN13"/>
  <c r="AS13" s="1"/>
  <c r="U13"/>
  <c r="I13"/>
  <c r="AQ12"/>
  <c r="AV12" s="1"/>
  <c r="AP12"/>
  <c r="AU12" s="1"/>
  <c r="AO12"/>
  <c r="AT12" s="1"/>
  <c r="AN12"/>
  <c r="AS12" s="1"/>
  <c r="U12"/>
  <c r="I12"/>
  <c r="AL11"/>
  <c r="AQ11" s="1"/>
  <c r="AK11"/>
  <c r="AP11" s="1"/>
  <c r="AJ11"/>
  <c r="AO11" s="1"/>
  <c r="AI11"/>
  <c r="AN11" s="1"/>
  <c r="AH11"/>
  <c r="T11"/>
  <c r="AL10"/>
  <c r="AQ10" s="1"/>
  <c r="AV10" s="1"/>
  <c r="AK10"/>
  <c r="AP10" s="1"/>
  <c r="AJ10"/>
  <c r="AO10" s="1"/>
  <c r="AI10"/>
  <c r="AN10" s="1"/>
  <c r="AH10"/>
  <c r="T10"/>
  <c r="AL9"/>
  <c r="AQ9" s="1"/>
  <c r="AK9"/>
  <c r="AP9" s="1"/>
  <c r="AJ9"/>
  <c r="AO9" s="1"/>
  <c r="AI9"/>
  <c r="AN9" s="1"/>
  <c r="AH9"/>
  <c r="T9"/>
  <c r="AL8"/>
  <c r="AQ8" s="1"/>
  <c r="AK8"/>
  <c r="AP8" s="1"/>
  <c r="AJ8"/>
  <c r="AO8" s="1"/>
  <c r="AI8"/>
  <c r="AN8" s="1"/>
  <c r="AH8"/>
  <c r="T8"/>
  <c r="AL7"/>
  <c r="AQ7" s="1"/>
  <c r="AK7"/>
  <c r="AP7" s="1"/>
  <c r="AJ7"/>
  <c r="AO7" s="1"/>
  <c r="AI7"/>
  <c r="AN7" s="1"/>
  <c r="AX7" s="1"/>
  <c r="AH7"/>
  <c r="T7"/>
  <c r="H7"/>
  <c r="F7"/>
  <c r="AL6"/>
  <c r="AQ6" s="1"/>
  <c r="AK6"/>
  <c r="AJ6"/>
  <c r="AO6" s="1"/>
  <c r="AI6"/>
  <c r="AN6" s="1"/>
  <c r="AH6"/>
  <c r="T6"/>
  <c r="H6"/>
  <c r="H169" s="1"/>
  <c r="F6"/>
  <c r="AT116" l="1"/>
  <c r="BA64"/>
  <c r="AM39"/>
  <c r="AR39" s="1"/>
  <c r="AK138"/>
  <c r="AP138" s="1"/>
  <c r="AV63"/>
  <c r="AM78"/>
  <c r="AR78" s="1"/>
  <c r="AW94"/>
  <c r="AK121"/>
  <c r="AP121" s="1"/>
  <c r="AU60"/>
  <c r="AY61"/>
  <c r="AY62"/>
  <c r="AX63"/>
  <c r="AM67"/>
  <c r="AW67" s="1"/>
  <c r="AV68"/>
  <c r="AY73"/>
  <c r="AX81"/>
  <c r="AS84"/>
  <c r="AW93"/>
  <c r="AV95"/>
  <c r="AK106"/>
  <c r="AU106" s="1"/>
  <c r="AS121"/>
  <c r="AX129"/>
  <c r="AS136"/>
  <c r="AS144"/>
  <c r="AM33"/>
  <c r="AR33" s="1"/>
  <c r="AV55"/>
  <c r="AV60"/>
  <c r="AZ61"/>
  <c r="AU72"/>
  <c r="AV75"/>
  <c r="AT83"/>
  <c r="AX89"/>
  <c r="AT100"/>
  <c r="AW109"/>
  <c r="AX117"/>
  <c r="AT128"/>
  <c r="AK131"/>
  <c r="AU131" s="1"/>
  <c r="AK133"/>
  <c r="AP133" s="1"/>
  <c r="AR133"/>
  <c r="AY136"/>
  <c r="AR141"/>
  <c r="AZ69"/>
  <c r="AX141"/>
  <c r="AM52"/>
  <c r="AR52" s="1"/>
  <c r="AM57"/>
  <c r="AR57" s="1"/>
  <c r="AT57"/>
  <c r="AX66"/>
  <c r="AM69"/>
  <c r="AR69" s="1"/>
  <c r="AT69"/>
  <c r="AY80"/>
  <c r="AK86"/>
  <c r="AU86" s="1"/>
  <c r="AX88"/>
  <c r="AS92"/>
  <c r="AW98"/>
  <c r="AW106"/>
  <c r="AY107"/>
  <c r="AK126"/>
  <c r="AU126" s="1"/>
  <c r="AV127"/>
  <c r="AX132"/>
  <c r="AW138"/>
  <c r="AK141"/>
  <c r="AP141" s="1"/>
  <c r="AX74"/>
  <c r="AX78"/>
  <c r="AV122"/>
  <c r="AM41"/>
  <c r="AR41" s="1"/>
  <c r="AX71"/>
  <c r="BA72"/>
  <c r="AY74"/>
  <c r="AU77"/>
  <c r="AW81"/>
  <c r="AW82"/>
  <c r="AR89"/>
  <c r="AT95"/>
  <c r="AV99"/>
  <c r="AX101"/>
  <c r="AW102"/>
  <c r="AK105"/>
  <c r="AP105" s="1"/>
  <c r="AS105"/>
  <c r="AV107"/>
  <c r="AT108"/>
  <c r="AX109"/>
  <c r="AR114"/>
  <c r="AK117"/>
  <c r="AP117" s="1"/>
  <c r="AR117"/>
  <c r="AT120"/>
  <c r="AW129"/>
  <c r="AV130"/>
  <c r="AV135"/>
  <c r="AW137"/>
  <c r="AV138"/>
  <c r="AT139"/>
  <c r="AV143"/>
  <c r="AY144"/>
  <c r="AZ57"/>
  <c r="AW86"/>
  <c r="AW101"/>
  <c r="AV102"/>
  <c r="AV110"/>
  <c r="AX133"/>
  <c r="AZ56"/>
  <c r="AZ64"/>
  <c r="AU65"/>
  <c r="AM74"/>
  <c r="AR74" s="1"/>
  <c r="AW85"/>
  <c r="AV86"/>
  <c r="AT87"/>
  <c r="AT92"/>
  <c r="AX93"/>
  <c r="AK101"/>
  <c r="AP101" s="1"/>
  <c r="AK111"/>
  <c r="AU111" s="1"/>
  <c r="AK123"/>
  <c r="AU123" s="1"/>
  <c r="AS125"/>
  <c r="AW126"/>
  <c r="AY127"/>
  <c r="AS52"/>
  <c r="AS62"/>
  <c r="AS67"/>
  <c r="BA71"/>
  <c r="BA76"/>
  <c r="AR90"/>
  <c r="AW105"/>
  <c r="AX116"/>
  <c r="AR118"/>
  <c r="AR134"/>
  <c r="AY135"/>
  <c r="AY140"/>
  <c r="AR142"/>
  <c r="AY143"/>
  <c r="AM27"/>
  <c r="AR27" s="1"/>
  <c r="AM31"/>
  <c r="AS39"/>
  <c r="AS55"/>
  <c r="AV56"/>
  <c r="AS58"/>
  <c r="AM62"/>
  <c r="AW62" s="1"/>
  <c r="AM65"/>
  <c r="AR65" s="1"/>
  <c r="AT65"/>
  <c r="BA67"/>
  <c r="AS70"/>
  <c r="AU73"/>
  <c r="AM75"/>
  <c r="AW75" s="1"/>
  <c r="AZ76"/>
  <c r="AT77"/>
  <c r="BA79"/>
  <c r="AS80"/>
  <c r="AK82"/>
  <c r="AP82" s="1"/>
  <c r="AS85"/>
  <c r="AQ87"/>
  <c r="AT88"/>
  <c r="AQ90"/>
  <c r="AK94"/>
  <c r="AU94" s="1"/>
  <c r="AK98"/>
  <c r="AU98" s="1"/>
  <c r="AY99"/>
  <c r="AK103"/>
  <c r="AU103" s="1"/>
  <c r="AY104"/>
  <c r="AK114"/>
  <c r="AP114" s="1"/>
  <c r="AX124"/>
  <c r="AQ134"/>
  <c r="AQ142"/>
  <c r="AT33"/>
  <c r="AM51"/>
  <c r="AM58"/>
  <c r="AR58" s="1"/>
  <c r="AY58"/>
  <c r="AV59"/>
  <c r="AX67"/>
  <c r="AU68"/>
  <c r="AM70"/>
  <c r="AW70" s="1"/>
  <c r="AY70"/>
  <c r="AM73"/>
  <c r="AR73" s="1"/>
  <c r="AS78"/>
  <c r="AX79"/>
  <c r="AV82"/>
  <c r="AK83"/>
  <c r="AU83" s="1"/>
  <c r="AQ83"/>
  <c r="AK85"/>
  <c r="AP85" s="1"/>
  <c r="AK90"/>
  <c r="AU90" s="1"/>
  <c r="AT91"/>
  <c r="AV94"/>
  <c r="AX96"/>
  <c r="AK97"/>
  <c r="AP97" s="1"/>
  <c r="AS97"/>
  <c r="AX104"/>
  <c r="AV106"/>
  <c r="AT109"/>
  <c r="AY111"/>
  <c r="AX112"/>
  <c r="AS113"/>
  <c r="AV115"/>
  <c r="AK118"/>
  <c r="AU118" s="1"/>
  <c r="AV119"/>
  <c r="AW121"/>
  <c r="AR122"/>
  <c r="AY123"/>
  <c r="AT124"/>
  <c r="AV126"/>
  <c r="AT129"/>
  <c r="AY131"/>
  <c r="AT141"/>
  <c r="AX100"/>
  <c r="AQ111"/>
  <c r="AX120"/>
  <c r="AQ123"/>
  <c r="AW125"/>
  <c r="AQ131"/>
  <c r="AM14"/>
  <c r="AR14" s="1"/>
  <c r="AT66"/>
  <c r="AS75"/>
  <c r="AM77"/>
  <c r="AR77" s="1"/>
  <c r="AT78"/>
  <c r="AY84"/>
  <c r="AY96"/>
  <c r="AW97"/>
  <c r="AQ103"/>
  <c r="AR110"/>
  <c r="AY112"/>
  <c r="AW113"/>
  <c r="AY115"/>
  <c r="AQ118"/>
  <c r="AY119"/>
  <c r="AK125"/>
  <c r="AP125" s="1"/>
  <c r="AR130"/>
  <c r="AT132"/>
  <c r="AS137"/>
  <c r="AQ139"/>
  <c r="AX140"/>
  <c r="AM59"/>
  <c r="AW59" s="1"/>
  <c r="AS59"/>
  <c r="AM61"/>
  <c r="AR61" s="1"/>
  <c r="AM66"/>
  <c r="AR66" s="1"/>
  <c r="AX75"/>
  <c r="AK91"/>
  <c r="AU91" s="1"/>
  <c r="AQ91"/>
  <c r="AK93"/>
  <c r="AP93" s="1"/>
  <c r="AV98"/>
  <c r="AT101"/>
  <c r="AY103"/>
  <c r="AX108"/>
  <c r="AK109"/>
  <c r="AP109" s="1"/>
  <c r="AV111"/>
  <c r="AV114"/>
  <c r="AT121"/>
  <c r="AV123"/>
  <c r="AX128"/>
  <c r="AK129"/>
  <c r="AP129" s="1"/>
  <c r="AV131"/>
  <c r="AV157"/>
  <c r="AW151"/>
  <c r="I21"/>
  <c r="AV31"/>
  <c r="AX24"/>
  <c r="AU37"/>
  <c r="AY157"/>
  <c r="AS25"/>
  <c r="I37"/>
  <c r="I43"/>
  <c r="AR153"/>
  <c r="AS160"/>
  <c r="AS18"/>
  <c r="AS28"/>
  <c r="AY35"/>
  <c r="AW150"/>
  <c r="AY167"/>
  <c r="AS158"/>
  <c r="AK161"/>
  <c r="AS9"/>
  <c r="AV18"/>
  <c r="AK151"/>
  <c r="AS152"/>
  <c r="AV160"/>
  <c r="AW161"/>
  <c r="AK168"/>
  <c r="AM17"/>
  <c r="AY9"/>
  <c r="AV11"/>
  <c r="AV23"/>
  <c r="AX157"/>
  <c r="AM43"/>
  <c r="AY16"/>
  <c r="AY18"/>
  <c r="AS23"/>
  <c r="AY26"/>
  <c r="AS43"/>
  <c r="AR146"/>
  <c r="AT148"/>
  <c r="AX154"/>
  <c r="AV165"/>
  <c r="AX17"/>
  <c r="AX18"/>
  <c r="AY19"/>
  <c r="AS21"/>
  <c r="AY25"/>
  <c r="AT35"/>
  <c r="AV43"/>
  <c r="AW159"/>
  <c r="AV161"/>
  <c r="AY165"/>
  <c r="AV166"/>
  <c r="AM9"/>
  <c r="AY11"/>
  <c r="AU16"/>
  <c r="AV19"/>
  <c r="AV20"/>
  <c r="AY23"/>
  <c r="AS24"/>
  <c r="AV25"/>
  <c r="AW145"/>
  <c r="AX146"/>
  <c r="AK147"/>
  <c r="AX150"/>
  <c r="AY151"/>
  <c r="AV152"/>
  <c r="AY154"/>
  <c r="AK154"/>
  <c r="AR155"/>
  <c r="AW157"/>
  <c r="AT159"/>
  <c r="AX161"/>
  <c r="AY162"/>
  <c r="AW163"/>
  <c r="AK164"/>
  <c r="AW165"/>
  <c r="AS166"/>
  <c r="AV168"/>
  <c r="AY17"/>
  <c r="AY22"/>
  <c r="AV145"/>
  <c r="AS147"/>
  <c r="AY7"/>
  <c r="AY8"/>
  <c r="AX22"/>
  <c r="AS26"/>
  <c r="AT156"/>
  <c r="AK160"/>
  <c r="AY6"/>
  <c r="BA17"/>
  <c r="AX19"/>
  <c r="AS20"/>
  <c r="AV21"/>
  <c r="AX25"/>
  <c r="AV26"/>
  <c r="BA34"/>
  <c r="AT37"/>
  <c r="AU43"/>
  <c r="AK146"/>
  <c r="AK150"/>
  <c r="AS156"/>
  <c r="AQ158"/>
  <c r="AY161"/>
  <c r="AV162"/>
  <c r="AW167"/>
  <c r="AS168"/>
  <c r="I28"/>
  <c r="I162"/>
  <c r="I11"/>
  <c r="AX21"/>
  <c r="I35"/>
  <c r="AW146"/>
  <c r="AT147"/>
  <c r="I159"/>
  <c r="I163"/>
  <c r="AY148"/>
  <c r="AR154"/>
  <c r="AX165"/>
  <c r="AS10"/>
  <c r="AS22"/>
  <c r="I24"/>
  <c r="AZ35"/>
  <c r="I51"/>
  <c r="I148"/>
  <c r="AQ152"/>
  <c r="AX156"/>
  <c r="AY158"/>
  <c r="AR159"/>
  <c r="AR163"/>
  <c r="AU9"/>
  <c r="AX23"/>
  <c r="AX147"/>
  <c r="I8"/>
  <c r="BA10"/>
  <c r="AS11"/>
  <c r="AX20"/>
  <c r="AV34"/>
  <c r="AS150"/>
  <c r="AR157"/>
  <c r="AT161"/>
  <c r="AV6"/>
  <c r="AT11"/>
  <c r="I17"/>
  <c r="AZ17"/>
  <c r="AS19"/>
  <c r="AT21"/>
  <c r="AT24"/>
  <c r="I26"/>
  <c r="AT26"/>
  <c r="AU35"/>
  <c r="AT53"/>
  <c r="AR145"/>
  <c r="AR149"/>
  <c r="AT151"/>
  <c r="I152"/>
  <c r="AY152"/>
  <c r="AQ157"/>
  <c r="AX158"/>
  <c r="AY163"/>
  <c r="AT165"/>
  <c r="I166"/>
  <c r="I167"/>
  <c r="AQ167"/>
  <c r="AT8"/>
  <c r="AS51"/>
  <c r="AQ159"/>
  <c r="AQ163"/>
  <c r="I19"/>
  <c r="I23"/>
  <c r="AT25"/>
  <c r="AX26"/>
  <c r="AY28"/>
  <c r="AY155"/>
  <c r="AQ166"/>
  <c r="BA7"/>
  <c r="AT9"/>
  <c r="I18"/>
  <c r="AT18"/>
  <c r="AT19"/>
  <c r="AT20"/>
  <c r="AT22"/>
  <c r="AT23"/>
  <c r="I25"/>
  <c r="AT51"/>
  <c r="AS146"/>
  <c r="AX152"/>
  <c r="AS154"/>
  <c r="AY156"/>
  <c r="AY159"/>
  <c r="AQ162"/>
  <c r="AV163"/>
  <c r="AS164"/>
  <c r="AT166"/>
  <c r="AR167"/>
  <c r="AN169"/>
  <c r="AY10"/>
  <c r="AT10"/>
  <c r="AZ20"/>
  <c r="AU20"/>
  <c r="BA35"/>
  <c r="AV35"/>
  <c r="AZ55"/>
  <c r="AU55"/>
  <c r="AM76"/>
  <c r="AX76"/>
  <c r="AZ79"/>
  <c r="AU79"/>
  <c r="AV81"/>
  <c r="AQ81"/>
  <c r="AY82"/>
  <c r="AT82"/>
  <c r="AV89"/>
  <c r="AQ89"/>
  <c r="AX95"/>
  <c r="AS95"/>
  <c r="AY98"/>
  <c r="AT98"/>
  <c r="AX102"/>
  <c r="AK102"/>
  <c r="AU102" s="1"/>
  <c r="AY105"/>
  <c r="AT105"/>
  <c r="AV113"/>
  <c r="AQ113"/>
  <c r="AY126"/>
  <c r="AT126"/>
  <c r="AX127"/>
  <c r="AS127"/>
  <c r="AX130"/>
  <c r="AK130"/>
  <c r="AP130" s="1"/>
  <c r="AK140"/>
  <c r="AV140"/>
  <c r="AQ146"/>
  <c r="I146"/>
  <c r="AV146"/>
  <c r="AQ154"/>
  <c r="I154"/>
  <c r="AV154"/>
  <c r="AX155"/>
  <c r="AS155"/>
  <c r="AR164"/>
  <c r="AW164"/>
  <c r="AZ19"/>
  <c r="AU19"/>
  <c r="AZ23"/>
  <c r="AU23"/>
  <c r="AZ34"/>
  <c r="AU34"/>
  <c r="AY56"/>
  <c r="AT56"/>
  <c r="AY72"/>
  <c r="AT72"/>
  <c r="AW80"/>
  <c r="AR80"/>
  <c r="AW96"/>
  <c r="AR96"/>
  <c r="AX110"/>
  <c r="AK110"/>
  <c r="AU110" s="1"/>
  <c r="AY113"/>
  <c r="AT113"/>
  <c r="AX135"/>
  <c r="AS135"/>
  <c r="AV137"/>
  <c r="AQ137"/>
  <c r="AK137"/>
  <c r="AP137" s="1"/>
  <c r="AT149"/>
  <c r="AY149"/>
  <c r="AQ164"/>
  <c r="I164"/>
  <c r="J169"/>
  <c r="AX6"/>
  <c r="AP6"/>
  <c r="AU6" s="1"/>
  <c r="AZ18"/>
  <c r="AU18"/>
  <c r="BA6"/>
  <c r="AZ10"/>
  <c r="AU10"/>
  <c r="AZ21"/>
  <c r="AU21"/>
  <c r="AZ25"/>
  <c r="AU25"/>
  <c r="AZ28"/>
  <c r="AU28"/>
  <c r="AY60"/>
  <c r="AT60"/>
  <c r="AY68"/>
  <c r="AT68"/>
  <c r="AY76"/>
  <c r="AT76"/>
  <c r="AW84"/>
  <c r="AR84"/>
  <c r="AW92"/>
  <c r="AR92"/>
  <c r="AY97"/>
  <c r="AT97"/>
  <c r="AK104"/>
  <c r="AV104"/>
  <c r="AV105"/>
  <c r="AQ105"/>
  <c r="AW112"/>
  <c r="AR112"/>
  <c r="AX119"/>
  <c r="AS119"/>
  <c r="AX122"/>
  <c r="AK122"/>
  <c r="AU122" s="1"/>
  <c r="AY125"/>
  <c r="AT125"/>
  <c r="AK132"/>
  <c r="AV132"/>
  <c r="AW140"/>
  <c r="AR140"/>
  <c r="AQ150"/>
  <c r="I150"/>
  <c r="AV150"/>
  <c r="AS151"/>
  <c r="AX151"/>
  <c r="AK155"/>
  <c r="AQ155"/>
  <c r="AV155"/>
  <c r="AQ160"/>
  <c r="I160"/>
  <c r="AQ168"/>
  <c r="I168"/>
  <c r="AM18"/>
  <c r="AY21"/>
  <c r="BA23"/>
  <c r="AY166"/>
  <c r="AL169"/>
  <c r="AH169"/>
  <c r="AM7"/>
  <c r="I9"/>
  <c r="AX9"/>
  <c r="I10"/>
  <c r="AY24"/>
  <c r="AM25"/>
  <c r="Z169"/>
  <c r="AT28"/>
  <c r="AM35"/>
  <c r="AM36"/>
  <c r="AR36" s="1"/>
  <c r="AM40"/>
  <c r="AR40" s="1"/>
  <c r="AM42"/>
  <c r="AR42" s="1"/>
  <c r="I53"/>
  <c r="AT55"/>
  <c r="AV57"/>
  <c r="AU58"/>
  <c r="AV65"/>
  <c r="AU66"/>
  <c r="AT71"/>
  <c r="AV73"/>
  <c r="AU74"/>
  <c r="AT79"/>
  <c r="AK81"/>
  <c r="AP81" s="1"/>
  <c r="AT81"/>
  <c r="AS82"/>
  <c r="AT89"/>
  <c r="AS90"/>
  <c r="AR95"/>
  <c r="AR99"/>
  <c r="AS102"/>
  <c r="AS130"/>
  <c r="AY146"/>
  <c r="AK148"/>
  <c r="AT158"/>
  <c r="AK162"/>
  <c r="AS165"/>
  <c r="AI169"/>
  <c r="T169"/>
  <c r="X169"/>
  <c r="I7"/>
  <c r="AT7"/>
  <c r="AZ8"/>
  <c r="AM13"/>
  <c r="AR13" s="1"/>
  <c r="I16"/>
  <c r="I6"/>
  <c r="W169"/>
  <c r="AJ169"/>
  <c r="AS6"/>
  <c r="AV7"/>
  <c r="AS7"/>
  <c r="AM8"/>
  <c r="AU11"/>
  <c r="AM15"/>
  <c r="AR15" s="1"/>
  <c r="AV16"/>
  <c r="AS16"/>
  <c r="AT17"/>
  <c r="AM19"/>
  <c r="I20"/>
  <c r="BA20"/>
  <c r="AM23"/>
  <c r="BA24"/>
  <c r="AM30"/>
  <c r="AR30" s="1"/>
  <c r="AM32"/>
  <c r="AR32" s="1"/>
  <c r="I34"/>
  <c r="AM34"/>
  <c r="AS34"/>
  <c r="AM37"/>
  <c r="AY43"/>
  <c r="AM44"/>
  <c r="AR44" s="1"/>
  <c r="AM46"/>
  <c r="AR46" s="1"/>
  <c r="AM48"/>
  <c r="AR48" s="1"/>
  <c r="AU51"/>
  <c r="AM53"/>
  <c r="AM54"/>
  <c r="AR54" s="1"/>
  <c r="AT59"/>
  <c r="AV61"/>
  <c r="AU62"/>
  <c r="AT67"/>
  <c r="AV69"/>
  <c r="AU70"/>
  <c r="AT75"/>
  <c r="AS76"/>
  <c r="AV77"/>
  <c r="AU78"/>
  <c r="AR83"/>
  <c r="AT85"/>
  <c r="AS86"/>
  <c r="AR91"/>
  <c r="AT93"/>
  <c r="AS94"/>
  <c r="AR115"/>
  <c r="AT133"/>
  <c r="AK139"/>
  <c r="AU139" s="1"/>
  <c r="AQ140"/>
  <c r="AV153"/>
  <c r="AT155"/>
  <c r="AK158"/>
  <c r="AV159"/>
  <c r="AS161"/>
  <c r="AT162"/>
  <c r="AK166"/>
  <c r="AV167"/>
  <c r="AZ24"/>
  <c r="AU24"/>
  <c r="AX57"/>
  <c r="AS57"/>
  <c r="BA58"/>
  <c r="AV58"/>
  <c r="AM60"/>
  <c r="AX60"/>
  <c r="AZ63"/>
  <c r="AU63"/>
  <c r="AX65"/>
  <c r="AS65"/>
  <c r="BA66"/>
  <c r="AV66"/>
  <c r="AM68"/>
  <c r="AX68"/>
  <c r="AZ71"/>
  <c r="AU71"/>
  <c r="AX73"/>
  <c r="AS73"/>
  <c r="BA74"/>
  <c r="AV74"/>
  <c r="AK84"/>
  <c r="AV84"/>
  <c r="AX87"/>
  <c r="AS87"/>
  <c r="AY90"/>
  <c r="AT90"/>
  <c r="AK92"/>
  <c r="AV92"/>
  <c r="AX99"/>
  <c r="AS99"/>
  <c r="AK112"/>
  <c r="AV112"/>
  <c r="AX134"/>
  <c r="AK134"/>
  <c r="AP134" s="1"/>
  <c r="AR147"/>
  <c r="AW147"/>
  <c r="AK156"/>
  <c r="AQ156"/>
  <c r="AW158"/>
  <c r="AR158"/>
  <c r="K169"/>
  <c r="AT6"/>
  <c r="BA9"/>
  <c r="AV9"/>
  <c r="AY64"/>
  <c r="AT64"/>
  <c r="AW88"/>
  <c r="AR88"/>
  <c r="AY106"/>
  <c r="AT106"/>
  <c r="AX107"/>
  <c r="AS107"/>
  <c r="AW124"/>
  <c r="AR124"/>
  <c r="AX142"/>
  <c r="AK142"/>
  <c r="AU142" s="1"/>
  <c r="AZ26"/>
  <c r="AU26"/>
  <c r="BA28"/>
  <c r="AV28"/>
  <c r="AY34"/>
  <c r="AT34"/>
  <c r="AM56"/>
  <c r="AW56" s="1"/>
  <c r="AX56"/>
  <c r="AZ59"/>
  <c r="AU59"/>
  <c r="AX61"/>
  <c r="AS61"/>
  <c r="BA62"/>
  <c r="AV62"/>
  <c r="AM64"/>
  <c r="AW64" s="1"/>
  <c r="AX64"/>
  <c r="AZ67"/>
  <c r="AU67"/>
  <c r="AX69"/>
  <c r="AS69"/>
  <c r="BA70"/>
  <c r="AV70"/>
  <c r="AM72"/>
  <c r="AW72" s="1"/>
  <c r="AX72"/>
  <c r="AZ75"/>
  <c r="AU75"/>
  <c r="AX77"/>
  <c r="AS77"/>
  <c r="BA78"/>
  <c r="AV78"/>
  <c r="AK80"/>
  <c r="AU80" s="1"/>
  <c r="AV80"/>
  <c r="AX83"/>
  <c r="AS83"/>
  <c r="AV85"/>
  <c r="AQ85"/>
  <c r="AY86"/>
  <c r="AT86"/>
  <c r="AK88"/>
  <c r="AU88" s="1"/>
  <c r="AV88"/>
  <c r="AX91"/>
  <c r="AS91"/>
  <c r="AV93"/>
  <c r="AQ93"/>
  <c r="AY94"/>
  <c r="AT94"/>
  <c r="AV96"/>
  <c r="AK96"/>
  <c r="AU96" s="1"/>
  <c r="AV97"/>
  <c r="AQ97"/>
  <c r="AW104"/>
  <c r="AR104"/>
  <c r="AY114"/>
  <c r="AT114"/>
  <c r="AX115"/>
  <c r="AS115"/>
  <c r="AK124"/>
  <c r="AV124"/>
  <c r="AV125"/>
  <c r="AQ125"/>
  <c r="AW132"/>
  <c r="AR132"/>
  <c r="AY138"/>
  <c r="AT138"/>
  <c r="AX143"/>
  <c r="AS143"/>
  <c r="I145"/>
  <c r="AQ145"/>
  <c r="AT153"/>
  <c r="AY153"/>
  <c r="AR160"/>
  <c r="AW160"/>
  <c r="AR168"/>
  <c r="AW168"/>
  <c r="AZ7"/>
  <c r="BA19"/>
  <c r="AM22"/>
  <c r="AM26"/>
  <c r="AR119"/>
  <c r="F169"/>
  <c r="BA8"/>
  <c r="AS8"/>
  <c r="AM10"/>
  <c r="AM16"/>
  <c r="BA18"/>
  <c r="AY20"/>
  <c r="AM21"/>
  <c r="BA26"/>
  <c r="AM28"/>
  <c r="AM38"/>
  <c r="AR38" s="1"/>
  <c r="AM50"/>
  <c r="AR50" s="1"/>
  <c r="AT63"/>
  <c r="AR87"/>
  <c r="AK89"/>
  <c r="AP89" s="1"/>
  <c r="AK113"/>
  <c r="AP113" s="1"/>
  <c r="AR127"/>
  <c r="AS142"/>
  <c r="AW148"/>
  <c r="I149"/>
  <c r="AK149"/>
  <c r="AO169"/>
  <c r="AZ9"/>
  <c r="AM11"/>
  <c r="AM12"/>
  <c r="AR12" s="1"/>
  <c r="AT16"/>
  <c r="AV17"/>
  <c r="AM20"/>
  <c r="BA21"/>
  <c r="AM24"/>
  <c r="BA25"/>
  <c r="AM29"/>
  <c r="AR29" s="1"/>
  <c r="AS31"/>
  <c r="AV37"/>
  <c r="AM45"/>
  <c r="AR45" s="1"/>
  <c r="AM47"/>
  <c r="AR47" s="1"/>
  <c r="AM49"/>
  <c r="AR49" s="1"/>
  <c r="AU53"/>
  <c r="AM55"/>
  <c r="AW55" s="1"/>
  <c r="AM63"/>
  <c r="AR63" s="1"/>
  <c r="AM71"/>
  <c r="AR71" s="1"/>
  <c r="AM79"/>
  <c r="AW79" s="1"/>
  <c r="AK87"/>
  <c r="AP87" s="1"/>
  <c r="AK95"/>
  <c r="AU95" s="1"/>
  <c r="AR107"/>
  <c r="AS110"/>
  <c r="AR139"/>
  <c r="AV148"/>
  <c r="AQ148"/>
  <c r="AV149"/>
  <c r="I153"/>
  <c r="AK153"/>
  <c r="AV164"/>
  <c r="AK165"/>
  <c r="AK100"/>
  <c r="AP100" s="1"/>
  <c r="AV100"/>
  <c r="AY102"/>
  <c r="AT102"/>
  <c r="AK108"/>
  <c r="AU108" s="1"/>
  <c r="AV108"/>
  <c r="AY110"/>
  <c r="AT110"/>
  <c r="AK116"/>
  <c r="AP116" s="1"/>
  <c r="AV116"/>
  <c r="AK120"/>
  <c r="AP120" s="1"/>
  <c r="AV120"/>
  <c r="AY122"/>
  <c r="AT122"/>
  <c r="AK128"/>
  <c r="AP128" s="1"/>
  <c r="AV128"/>
  <c r="AY130"/>
  <c r="AT130"/>
  <c r="AV133"/>
  <c r="AQ133"/>
  <c r="AY134"/>
  <c r="AT134"/>
  <c r="AK136"/>
  <c r="AP136" s="1"/>
  <c r="AV136"/>
  <c r="AX139"/>
  <c r="AS139"/>
  <c r="AV141"/>
  <c r="AQ141"/>
  <c r="AY142"/>
  <c r="AT142"/>
  <c r="AK144"/>
  <c r="AU144" s="1"/>
  <c r="AV144"/>
  <c r="I156"/>
  <c r="AV156"/>
  <c r="AR161"/>
  <c r="I161"/>
  <c r="AR165"/>
  <c r="I165"/>
  <c r="AU7"/>
  <c r="AU8"/>
  <c r="AS17"/>
  <c r="I31"/>
  <c r="AS98"/>
  <c r="AR103"/>
  <c r="AS106"/>
  <c r="AR111"/>
  <c r="AS114"/>
  <c r="AT117"/>
  <c r="AS118"/>
  <c r="AR123"/>
  <c r="AS126"/>
  <c r="AR131"/>
  <c r="AK135"/>
  <c r="AU135" s="1"/>
  <c r="AU138"/>
  <c r="AK143"/>
  <c r="AP143" s="1"/>
  <c r="AX145"/>
  <c r="AF169"/>
  <c r="AY145"/>
  <c r="AY147"/>
  <c r="AS148"/>
  <c r="AW149"/>
  <c r="AV151"/>
  <c r="AK152"/>
  <c r="AW153"/>
  <c r="I157"/>
  <c r="AT157"/>
  <c r="AK157"/>
  <c r="AX159"/>
  <c r="AX160"/>
  <c r="AW162"/>
  <c r="AX163"/>
  <c r="AX164"/>
  <c r="AW166"/>
  <c r="AX167"/>
  <c r="AX168"/>
  <c r="AW100"/>
  <c r="AR100"/>
  <c r="AV101"/>
  <c r="AQ101"/>
  <c r="AX103"/>
  <c r="AS103"/>
  <c r="AW108"/>
  <c r="AR108"/>
  <c r="AV109"/>
  <c r="AQ109"/>
  <c r="AX111"/>
  <c r="AS111"/>
  <c r="AW116"/>
  <c r="AR116"/>
  <c r="AV117"/>
  <c r="AQ117"/>
  <c r="AY118"/>
  <c r="AT118"/>
  <c r="AW120"/>
  <c r="AR120"/>
  <c r="AV121"/>
  <c r="AQ121"/>
  <c r="AX123"/>
  <c r="AS123"/>
  <c r="AW128"/>
  <c r="AR128"/>
  <c r="AV129"/>
  <c r="AQ129"/>
  <c r="AX131"/>
  <c r="AS131"/>
  <c r="AW136"/>
  <c r="AR136"/>
  <c r="AW144"/>
  <c r="AR144"/>
  <c r="AR151"/>
  <c r="I151"/>
  <c r="AW155"/>
  <c r="I155"/>
  <c r="AW156"/>
  <c r="AR156"/>
  <c r="I158"/>
  <c r="AV158"/>
  <c r="AV8"/>
  <c r="AT43"/>
  <c r="AK99"/>
  <c r="AU99" s="1"/>
  <c r="AK107"/>
  <c r="AP107" s="1"/>
  <c r="AK115"/>
  <c r="AU115" s="1"/>
  <c r="AK119"/>
  <c r="AU119" s="1"/>
  <c r="AK127"/>
  <c r="AU127" s="1"/>
  <c r="AR135"/>
  <c r="AT137"/>
  <c r="AS138"/>
  <c r="AR143"/>
  <c r="AG169"/>
  <c r="AK145"/>
  <c r="AV147"/>
  <c r="AX149"/>
  <c r="AW152"/>
  <c r="AX153"/>
  <c r="AK159"/>
  <c r="AY160"/>
  <c r="AX162"/>
  <c r="AK163"/>
  <c r="AY164"/>
  <c r="AX166"/>
  <c r="AK167"/>
  <c r="AY168"/>
  <c r="AS145"/>
  <c r="AT146"/>
  <c r="I147"/>
  <c r="AQ147"/>
  <c r="AR148"/>
  <c r="AS149"/>
  <c r="AT150"/>
  <c r="AQ151"/>
  <c r="AR152"/>
  <c r="AS153"/>
  <c r="AT154"/>
  <c r="AS157"/>
  <c r="AS159"/>
  <c r="AT160"/>
  <c r="AQ161"/>
  <c r="AR162"/>
  <c r="AS163"/>
  <c r="AT164"/>
  <c r="AQ165"/>
  <c r="AR166"/>
  <c r="AS167"/>
  <c r="AT168"/>
  <c r="AU101" l="1"/>
  <c r="AW57"/>
  <c r="AU105"/>
  <c r="AP126"/>
  <c r="AP131"/>
  <c r="AP118"/>
  <c r="AU141"/>
  <c r="AW73"/>
  <c r="AP102"/>
  <c r="AU125"/>
  <c r="AU129"/>
  <c r="AW61"/>
  <c r="AU121"/>
  <c r="AP90"/>
  <c r="AP142"/>
  <c r="AP96"/>
  <c r="AR62"/>
  <c r="AW58"/>
  <c r="AP86"/>
  <c r="AW74"/>
  <c r="AP106"/>
  <c r="AU117"/>
  <c r="AP122"/>
  <c r="AP123"/>
  <c r="AP111"/>
  <c r="AP94"/>
  <c r="AR31"/>
  <c r="AW66"/>
  <c r="AU93"/>
  <c r="AW78"/>
  <c r="AU133"/>
  <c r="AU85"/>
  <c r="AP98"/>
  <c r="AU113"/>
  <c r="AR67"/>
  <c r="AU114"/>
  <c r="AW69"/>
  <c r="AW77"/>
  <c r="AR17"/>
  <c r="AW23"/>
  <c r="AW18"/>
  <c r="AU100"/>
  <c r="AU116"/>
  <c r="AR70"/>
  <c r="AR59"/>
  <c r="AR51"/>
  <c r="AP115"/>
  <c r="AW65"/>
  <c r="AR43"/>
  <c r="AP148"/>
  <c r="AP95"/>
  <c r="AP110"/>
  <c r="AP80"/>
  <c r="AR64"/>
  <c r="AR56"/>
  <c r="AU87"/>
  <c r="AU120"/>
  <c r="AP103"/>
  <c r="AU82"/>
  <c r="AU130"/>
  <c r="AR55"/>
  <c r="AU109"/>
  <c r="AR53"/>
  <c r="AP88"/>
  <c r="AR72"/>
  <c r="AU128"/>
  <c r="AU81"/>
  <c r="AP139"/>
  <c r="AU97"/>
  <c r="AP91"/>
  <c r="AP83"/>
  <c r="AR75"/>
  <c r="AW63"/>
  <c r="AP144"/>
  <c r="AP167"/>
  <c r="AW35"/>
  <c r="AR25"/>
  <c r="AR26"/>
  <c r="AW43"/>
  <c r="AR11"/>
  <c r="AP152"/>
  <c r="AW21"/>
  <c r="AW24"/>
  <c r="AW17"/>
  <c r="AP159"/>
  <c r="AR23"/>
  <c r="AW25"/>
  <c r="AR37"/>
  <c r="AU162"/>
  <c r="AK169"/>
  <c r="AU163"/>
  <c r="AR28"/>
  <c r="AW19"/>
  <c r="AR18"/>
  <c r="AW8"/>
  <c r="AU159"/>
  <c r="AP163"/>
  <c r="AW26"/>
  <c r="AP162"/>
  <c r="AW28"/>
  <c r="AR35"/>
  <c r="AR8"/>
  <c r="AP166"/>
  <c r="AR19"/>
  <c r="AU165"/>
  <c r="AP165"/>
  <c r="AU124"/>
  <c r="AP124"/>
  <c r="AU84"/>
  <c r="AP84"/>
  <c r="AW68"/>
  <c r="AR68"/>
  <c r="AW10"/>
  <c r="AR10"/>
  <c r="AU154"/>
  <c r="AP154"/>
  <c r="AR76"/>
  <c r="AW76"/>
  <c r="AR34"/>
  <c r="AW34"/>
  <c r="AV169"/>
  <c r="AQ169"/>
  <c r="AU146"/>
  <c r="AP146"/>
  <c r="AP155"/>
  <c r="AU155"/>
  <c r="AP157"/>
  <c r="AU157"/>
  <c r="AU161"/>
  <c r="AP161"/>
  <c r="AP149"/>
  <c r="AU149"/>
  <c r="AU112"/>
  <c r="AP112"/>
  <c r="AU92"/>
  <c r="AP92"/>
  <c r="AR20"/>
  <c r="AW20"/>
  <c r="AR16"/>
  <c r="AW16"/>
  <c r="AR7"/>
  <c r="AW7"/>
  <c r="AW9"/>
  <c r="AR9"/>
  <c r="AU160"/>
  <c r="AP160"/>
  <c r="AU150"/>
  <c r="AP150"/>
  <c r="AU164"/>
  <c r="AP164"/>
  <c r="AP140"/>
  <c r="AU140"/>
  <c r="AU107"/>
  <c r="AU167"/>
  <c r="AW11"/>
  <c r="AZ6"/>
  <c r="AP135"/>
  <c r="AU148"/>
  <c r="AU89"/>
  <c r="AP99"/>
  <c r="AM6"/>
  <c r="AM169" s="1"/>
  <c r="AW169" s="1"/>
  <c r="AU152"/>
  <c r="AU143"/>
  <c r="AP108"/>
  <c r="AR21"/>
  <c r="AP127"/>
  <c r="AR79"/>
  <c r="AU136"/>
  <c r="AU137"/>
  <c r="AP119"/>
  <c r="AW71"/>
  <c r="AU166"/>
  <c r="AR24"/>
  <c r="AU147"/>
  <c r="AP147"/>
  <c r="AU151"/>
  <c r="AP151"/>
  <c r="AP145"/>
  <c r="AU145"/>
  <c r="AW60"/>
  <c r="AR60"/>
  <c r="AU168"/>
  <c r="AP168"/>
  <c r="AP158"/>
  <c r="AU158"/>
  <c r="AP156"/>
  <c r="AU156"/>
  <c r="AP153"/>
  <c r="AU153"/>
  <c r="AU132"/>
  <c r="AP132"/>
  <c r="AU104"/>
  <c r="AP104"/>
  <c r="AU134"/>
  <c r="AR6" l="1"/>
  <c r="AR169"/>
  <c r="AW6"/>
  <c r="C49" l="1"/>
  <c r="C48"/>
  <c r="E14" l="1"/>
  <c r="E49" l="1"/>
  <c r="E48" l="1"/>
  <c r="M169" l="1"/>
  <c r="BA22"/>
  <c r="AV22"/>
  <c r="AZ22"/>
  <c r="L169"/>
  <c r="I22"/>
  <c r="AU22"/>
  <c r="AY169" l="1"/>
  <c r="AT169"/>
  <c r="AX169"/>
  <c r="AS169"/>
  <c r="AW22"/>
  <c r="AR22"/>
  <c r="I169"/>
  <c r="AU169" l="1"/>
  <c r="AP169"/>
  <c r="C47" l="1"/>
  <c r="E47" l="1"/>
  <c r="C163" l="1"/>
  <c r="C13" l="1"/>
  <c r="C7" l="1"/>
  <c r="C8" l="1"/>
  <c r="C16"/>
  <c r="C29" l="1"/>
  <c r="C147"/>
  <c r="C146"/>
  <c r="C18"/>
  <c r="C17"/>
  <c r="C28"/>
  <c r="C6" l="1"/>
  <c r="C36"/>
  <c r="C158"/>
  <c r="C10"/>
  <c r="C154"/>
  <c r="C160"/>
  <c r="C164"/>
  <c r="C153"/>
  <c r="C155"/>
  <c r="C162"/>
  <c r="C149"/>
  <c r="C166"/>
  <c r="C165"/>
  <c r="C159"/>
  <c r="C168"/>
  <c r="C167"/>
  <c r="C151"/>
  <c r="C157"/>
  <c r="C161"/>
  <c r="C152" l="1"/>
  <c r="E10" l="1"/>
  <c r="E8" l="1"/>
  <c r="E13"/>
  <c r="E29"/>
  <c r="E7"/>
  <c r="E6"/>
  <c r="E36"/>
  <c r="E17"/>
  <c r="E16"/>
  <c r="E28"/>
  <c r="E157"/>
  <c r="E165"/>
  <c r="E18"/>
  <c r="E163"/>
  <c r="E168"/>
  <c r="E159"/>
  <c r="E166"/>
  <c r="E158" l="1"/>
  <c r="E147"/>
  <c r="E146"/>
  <c r="E162"/>
  <c r="E151"/>
  <c r="E160"/>
  <c r="E161"/>
  <c r="E153"/>
  <c r="E154"/>
  <c r="E149"/>
  <c r="E164"/>
  <c r="E167"/>
  <c r="E152"/>
  <c r="E155"/>
  <c r="C148" l="1"/>
  <c r="E148" l="1"/>
  <c r="C150" l="1"/>
  <c r="E150" l="1"/>
  <c r="C145" l="1"/>
  <c r="C156" l="1"/>
  <c r="C169" s="1"/>
  <c r="E145"/>
  <c r="E156" l="1"/>
  <c r="E169" s="1"/>
  <c r="S171" l="1"/>
  <c r="Q171"/>
  <c r="O171"/>
  <c r="P34" l="1"/>
  <c r="P10"/>
  <c r="P8"/>
  <c r="P43"/>
  <c r="P6"/>
  <c r="P18"/>
  <c r="P20" l="1"/>
  <c r="P21"/>
  <c r="P19"/>
  <c r="P25"/>
  <c r="P17" l="1"/>
  <c r="P22"/>
  <c r="P16" l="1"/>
  <c r="P24" l="1"/>
  <c r="P23" l="1"/>
  <c r="Q17" l="1"/>
  <c r="S8"/>
  <c r="Q51"/>
  <c r="S37"/>
  <c r="Q37"/>
  <c r="Q53"/>
  <c r="Q24" l="1"/>
  <c r="Q8"/>
  <c r="Q16"/>
  <c r="S24"/>
  <c r="Q34"/>
  <c r="Q22"/>
  <c r="Q6"/>
  <c r="S19"/>
  <c r="Q19"/>
  <c r="S10"/>
  <c r="S51"/>
  <c r="Q21"/>
  <c r="S20"/>
  <c r="Q20"/>
  <c r="Q35"/>
  <c r="S34"/>
  <c r="S17"/>
  <c r="S6"/>
  <c r="O17"/>
  <c r="U17" s="1"/>
  <c r="V17" s="1"/>
  <c r="O8"/>
  <c r="U8" s="1"/>
  <c r="V8" s="1"/>
  <c r="O19"/>
  <c r="U19" s="1"/>
  <c r="V19" s="1"/>
  <c r="O37"/>
  <c r="U37" s="1"/>
  <c r="V37" s="1"/>
  <c r="O6"/>
  <c r="U6" s="1"/>
  <c r="V6" s="1"/>
  <c r="O20"/>
  <c r="U20" s="1"/>
  <c r="V20" s="1"/>
  <c r="O34"/>
  <c r="U34" s="1"/>
  <c r="V34" s="1"/>
  <c r="O24"/>
  <c r="U24" s="1"/>
  <c r="V24" s="1"/>
  <c r="Q43" l="1"/>
  <c r="O51"/>
  <c r="U51" s="1"/>
  <c r="S22"/>
  <c r="Q25"/>
  <c r="S35"/>
  <c r="Q10"/>
  <c r="S53"/>
  <c r="S21"/>
  <c r="S25"/>
  <c r="S43"/>
  <c r="S16"/>
  <c r="O21"/>
  <c r="U21" s="1"/>
  <c r="V21" s="1"/>
  <c r="O10"/>
  <c r="U10" s="1"/>
  <c r="V10" s="1"/>
  <c r="O25"/>
  <c r="U25" s="1"/>
  <c r="V25" s="1"/>
  <c r="O16"/>
  <c r="U16" s="1"/>
  <c r="V16" s="1"/>
  <c r="O35"/>
  <c r="U35" s="1"/>
  <c r="V35" s="1"/>
  <c r="O22"/>
  <c r="U22" s="1"/>
  <c r="V22" s="1"/>
  <c r="O53" l="1"/>
  <c r="U53" s="1"/>
  <c r="O43"/>
  <c r="U43" s="1"/>
  <c r="V43" s="1"/>
  <c r="Q152" l="1"/>
  <c r="Q145"/>
  <c r="Q150"/>
  <c r="Q159"/>
  <c r="Q148"/>
  <c r="Q151" l="1"/>
  <c r="P161"/>
  <c r="Q163"/>
  <c r="Q23"/>
  <c r="Q155"/>
  <c r="Q161"/>
  <c r="Q168"/>
  <c r="Q153"/>
  <c r="P167"/>
  <c r="P158"/>
  <c r="P151"/>
  <c r="Q162"/>
  <c r="Q7"/>
  <c r="Q149"/>
  <c r="P150"/>
  <c r="O162"/>
  <c r="U162" s="1"/>
  <c r="V162" s="1"/>
  <c r="Q160"/>
  <c r="Q157"/>
  <c r="Q156"/>
  <c r="Q147"/>
  <c r="P146"/>
  <c r="P147"/>
  <c r="P160"/>
  <c r="P148"/>
  <c r="P162"/>
  <c r="Q146"/>
  <c r="Q167"/>
  <c r="Q9"/>
  <c r="Q28"/>
  <c r="Q154"/>
  <c r="Q165"/>
  <c r="P159"/>
  <c r="Q166"/>
  <c r="O148" l="1"/>
  <c r="U148" s="1"/>
  <c r="V148" s="1"/>
  <c r="P155"/>
  <c r="P152"/>
  <c r="P154"/>
  <c r="P164"/>
  <c r="O164"/>
  <c r="U164" s="1"/>
  <c r="V164" s="1"/>
  <c r="Q26"/>
  <c r="S146"/>
  <c r="O165"/>
  <c r="U165" s="1"/>
  <c r="V165" s="1"/>
  <c r="S156"/>
  <c r="S162"/>
  <c r="Q164"/>
  <c r="Q158"/>
  <c r="P156"/>
  <c r="O150"/>
  <c r="U150" s="1"/>
  <c r="V150" s="1"/>
  <c r="P153"/>
  <c r="O159"/>
  <c r="U159" s="1"/>
  <c r="V159" s="1"/>
  <c r="P28"/>
  <c r="P26"/>
  <c r="P168"/>
  <c r="P165"/>
  <c r="O147"/>
  <c r="U147" s="1"/>
  <c r="V147" s="1"/>
  <c r="O168"/>
  <c r="U168" s="1"/>
  <c r="V168" s="1"/>
  <c r="S26"/>
  <c r="O146"/>
  <c r="U146" s="1"/>
  <c r="V146" s="1"/>
  <c r="O156"/>
  <c r="U156" s="1"/>
  <c r="V156" s="1"/>
  <c r="O26"/>
  <c r="U26" s="1"/>
  <c r="V26" s="1"/>
  <c r="O7" l="1"/>
  <c r="U7" s="1"/>
  <c r="V7" s="1"/>
  <c r="O166"/>
  <c r="U166" s="1"/>
  <c r="V166" s="1"/>
  <c r="S163"/>
  <c r="P157"/>
  <c r="P9"/>
  <c r="O151"/>
  <c r="U151" s="1"/>
  <c r="V151" s="1"/>
  <c r="S168"/>
  <c r="S150"/>
  <c r="S149"/>
  <c r="S148"/>
  <c r="P7"/>
  <c r="S9"/>
  <c r="S147"/>
  <c r="S165"/>
  <c r="P163"/>
  <c r="S145"/>
  <c r="P149"/>
  <c r="P166"/>
  <c r="O158"/>
  <c r="U158" s="1"/>
  <c r="V158" s="1"/>
  <c r="S157"/>
  <c r="S159"/>
  <c r="S28"/>
  <c r="S164"/>
  <c r="O163"/>
  <c r="U163" s="1"/>
  <c r="V163" s="1"/>
  <c r="O149"/>
  <c r="U149" s="1"/>
  <c r="V149" s="1"/>
  <c r="O157"/>
  <c r="U157" s="1"/>
  <c r="V157" s="1"/>
  <c r="O9"/>
  <c r="U9" s="1"/>
  <c r="V9" s="1"/>
  <c r="O28" l="1"/>
  <c r="U28" s="1"/>
  <c r="V28" s="1"/>
  <c r="S155"/>
  <c r="S154"/>
  <c r="S160"/>
  <c r="S151"/>
  <c r="S7"/>
  <c r="S152"/>
  <c r="S158"/>
  <c r="S153"/>
  <c r="S166"/>
  <c r="O155"/>
  <c r="U155" s="1"/>
  <c r="V155" s="1"/>
  <c r="O153"/>
  <c r="U153" s="1"/>
  <c r="V153" s="1"/>
  <c r="O154"/>
  <c r="U154" s="1"/>
  <c r="V154" s="1"/>
  <c r="O160"/>
  <c r="U160" s="1"/>
  <c r="V160" s="1"/>
  <c r="O152"/>
  <c r="U152" s="1"/>
  <c r="V152" s="1"/>
  <c r="S167" l="1"/>
  <c r="O167"/>
  <c r="U167" s="1"/>
  <c r="V167" s="1"/>
  <c r="S18" l="1"/>
  <c r="Q18"/>
  <c r="O18"/>
  <c r="U18" s="1"/>
  <c r="V18" s="1"/>
  <c r="S23" l="1"/>
  <c r="O23"/>
  <c r="U23" s="1"/>
  <c r="V23" s="1"/>
  <c r="S161" l="1"/>
  <c r="O161"/>
  <c r="U161" s="1"/>
  <c r="V161" s="1"/>
  <c r="P11" l="1"/>
  <c r="S11" l="1"/>
  <c r="S169" s="1"/>
  <c r="S172" s="1"/>
  <c r="Q11"/>
  <c r="Q169" s="1"/>
  <c r="Q172" s="1"/>
  <c r="O11"/>
  <c r="U11" l="1"/>
  <c r="V11" s="1"/>
  <c r="P145" l="1"/>
  <c r="P169" s="1"/>
  <c r="P172" s="1"/>
  <c r="O145"/>
  <c r="U145" l="1"/>
  <c r="V145" s="1"/>
  <c r="O169"/>
  <c r="O172" l="1"/>
  <c r="U169"/>
  <c r="V169" s="1"/>
</calcChain>
</file>

<file path=xl/sharedStrings.xml><?xml version="1.0" encoding="utf-8"?>
<sst xmlns="http://schemas.openxmlformats.org/spreadsheetml/2006/main" count="547" uniqueCount="269">
  <si>
    <t>БУЗ Орловской области"ООКБ"</t>
  </si>
  <si>
    <t>БУЗ Орловской области"НКМЦ им. З.И.Круглой"</t>
  </si>
  <si>
    <t>БУЗ Орловской области"ООД"</t>
  </si>
  <si>
    <t>БУЗ Орловской области"ООСП"</t>
  </si>
  <si>
    <t>БУЗ Орловской области"ООКВД"</t>
  </si>
  <si>
    <t>БУЗ Орловской области."ООВФД"</t>
  </si>
  <si>
    <t>Городские учреждения</t>
  </si>
  <si>
    <t>БУЗ Орловской области"БСМП им.Н.А.Семашко"</t>
  </si>
  <si>
    <t>БУЗ Орловской области"Городская больница им.С.П.Боткина"</t>
  </si>
  <si>
    <t>БУЗ Орловской области"Родильный дом"</t>
  </si>
  <si>
    <t>БУЗ Орловской области  "Поликлиника № 1"</t>
  </si>
  <si>
    <t>БУЗ Орловской области"Поликлиника № 2"</t>
  </si>
  <si>
    <t>БУЗ Орловской области"Поликлиника № 3"</t>
  </si>
  <si>
    <t>БУЗ Орловской области"Поликлиника № 5"</t>
  </si>
  <si>
    <t>БУЗ Орловской области"Детская поликлиника № 1"</t>
  </si>
  <si>
    <t>БУЗ Орловской области"Детская поликлиника № 2"</t>
  </si>
  <si>
    <t>БУЗ Орловской области"Детская поликлиника № 3"</t>
  </si>
  <si>
    <t>БУЗ Орловской области"Детская стоматологическая поликлиника"</t>
  </si>
  <si>
    <t>БУЗ Орловской области "ССМП"</t>
  </si>
  <si>
    <t>ФКУЗ "МСЧ МВД России по Орловской области"</t>
  </si>
  <si>
    <t>ГУП Орловской области"Санаторий"Дубрава"</t>
  </si>
  <si>
    <t>БУЗ ОО "Детский санаторий "Орловчанка"</t>
  </si>
  <si>
    <t>Частные учреждения</t>
  </si>
  <si>
    <t>НУЗ "Узловая больница на ст.Орел ОАО "РЖД"</t>
  </si>
  <si>
    <t>ООО «МегаМед-Орел»</t>
  </si>
  <si>
    <t>ООО "Санаторий-профилакторий "Лесной"</t>
  </si>
  <si>
    <t>ООО "ПЕРВЫЙ ДНЕВНОЙ СТАЦИОНАР"</t>
  </si>
  <si>
    <t>ООО "Диалам +"</t>
  </si>
  <si>
    <t>ООО "Нефролайн-Орел"</t>
  </si>
  <si>
    <t>ООО "МРТ-Эксперт Орел"</t>
  </si>
  <si>
    <t>ООО "ПЭТ-Технолоджи"</t>
  </si>
  <si>
    <t>ООО МЦ "Сакара"</t>
  </si>
  <si>
    <t>ООО "Центр слуха "Звуки жизни"</t>
  </si>
  <si>
    <t>ООО "Диагностический медицинский центр"</t>
  </si>
  <si>
    <t>ООО "Клиника "Диксион-Орел"</t>
  </si>
  <si>
    <t>ООО "Диксион -Практика ОКА"</t>
  </si>
  <si>
    <t>ООО "УКЛРЦ"</t>
  </si>
  <si>
    <t>ООО "КС им. Горького" (г.Воронеж)</t>
  </si>
  <si>
    <t>ООО "Санаторий "Леззет"  (Дагестан, с.Манаскент)</t>
  </si>
  <si>
    <t>ООО "ЭКО центр" (г.Москва)</t>
  </si>
  <si>
    <t>ФГБУ "Поликлиника №3" Управление делами Президента РФ (г.Москва)</t>
  </si>
  <si>
    <t>ООО Медицинский центр "ПрофЭксперт"</t>
  </si>
  <si>
    <t>ООО "Дистанционная медицина"</t>
  </si>
  <si>
    <t>ООО "Доверие"</t>
  </si>
  <si>
    <t>БУЗ Орловской области"Болховская ЦРБ"</t>
  </si>
  <si>
    <t>Злынская А</t>
  </si>
  <si>
    <t>ФАПЫ Болховского района</t>
  </si>
  <si>
    <t>БУЗ Орловской области "Верховская ЦРБ"</t>
  </si>
  <si>
    <t>Русско-Бродская РБ</t>
  </si>
  <si>
    <t>ФАПЫ Верховского района</t>
  </si>
  <si>
    <t>БУЗ Орловской области"Глазуновская ЦРБ"</t>
  </si>
  <si>
    <t>ФАПЫ Глазуновского района</t>
  </si>
  <si>
    <t>БУЗ Орловской области"Дмитровская ЦРБ"</t>
  </si>
  <si>
    <t>Домаховская ВА</t>
  </si>
  <si>
    <t>Столбищенская ВА</t>
  </si>
  <si>
    <t>Лубянская ВА</t>
  </si>
  <si>
    <t>ФАПЫ Дмитровского района</t>
  </si>
  <si>
    <t>БУЗ Орловской области"Должанская ЦРБ"</t>
  </si>
  <si>
    <t>Урыновская ВА</t>
  </si>
  <si>
    <t>ФАПЫ Должанского района</t>
  </si>
  <si>
    <t>БУЗ Орловской области"Залегощенская ЦРБ"</t>
  </si>
  <si>
    <t>Моховская УБ</t>
  </si>
  <si>
    <t>Ломовская А</t>
  </si>
  <si>
    <t>Золотаревская А</t>
  </si>
  <si>
    <t>Ломецкая А</t>
  </si>
  <si>
    <t>ФАПЫ Залегощенского района</t>
  </si>
  <si>
    <t>БУЗ Орловской области"Знаменская ЦРБ"</t>
  </si>
  <si>
    <t>ФАПЫ Знаменского района</t>
  </si>
  <si>
    <t>БУЗ Орловской области"Колпнянская ЦРБ"</t>
  </si>
  <si>
    <t>ФАПЫ Колпнянского района</t>
  </si>
  <si>
    <t>БУЗ Орловской области"Корсаковская ЦРБ"</t>
  </si>
  <si>
    <t>ФАПЫ Корсаковского района</t>
  </si>
  <si>
    <t>БУЗ Орловской области"Краснозоренская ЦРБ"</t>
  </si>
  <si>
    <t>ФАПЫ Краснозоренского района</t>
  </si>
  <si>
    <t>БУЗ Орловской области"Кромская ЦРБ"</t>
  </si>
  <si>
    <t>Семенковская ВА</t>
  </si>
  <si>
    <t>ФАПЫ Кромского района</t>
  </si>
  <si>
    <t>БУЗ Орловской области"Ливенская ЦРБ"</t>
  </si>
  <si>
    <t>Лютовская А</t>
  </si>
  <si>
    <t>Сахарозаводская УБ</t>
  </si>
  <si>
    <t>Барановская А</t>
  </si>
  <si>
    <t>Сергиевская А</t>
  </si>
  <si>
    <t>Коротышская А</t>
  </si>
  <si>
    <t>ФАПЫ Ливенского района</t>
  </si>
  <si>
    <t>БУЗ Орловской области"Малоархангельская ЦРБ"</t>
  </si>
  <si>
    <t>ФАПЫ Малоархангельского района</t>
  </si>
  <si>
    <t>БУЗ Орловской области"Мценская ЦРБ"</t>
  </si>
  <si>
    <t>Отрадинская РБ</t>
  </si>
  <si>
    <t>Высокинская ВА</t>
  </si>
  <si>
    <t>Протасовская ВА</t>
  </si>
  <si>
    <t>Тельченская УБ</t>
  </si>
  <si>
    <t>Алябьевская ВА</t>
  </si>
  <si>
    <t>ФАПЫ Мценского района</t>
  </si>
  <si>
    <t>БУЗ Орловской области"Нарышкинская ЦРБ"</t>
  </si>
  <si>
    <t>Подзоваловская ВА</t>
  </si>
  <si>
    <t>Городищенская ВА</t>
  </si>
  <si>
    <t>ФАПЫ Урицкого района</t>
  </si>
  <si>
    <t>БУЗ Орловской области"Новодеревеньковская ЦРБ"</t>
  </si>
  <si>
    <t>Шатиловская УБ</t>
  </si>
  <si>
    <t>ФАПЫ Новодеревеньковского района</t>
  </si>
  <si>
    <t>БУЗ Орловской области"Новосильская ЦРБ"</t>
  </si>
  <si>
    <t>ФАПЫ Новосильского района</t>
  </si>
  <si>
    <t xml:space="preserve">БУЗ Орловской области"Плещеевская ЦРБ" </t>
  </si>
  <si>
    <t>Звягинская ВА</t>
  </si>
  <si>
    <t>Стрелецкая ВА</t>
  </si>
  <si>
    <t>Знаменская ВА</t>
  </si>
  <si>
    <t>Станово-Колодезьская ВА</t>
  </si>
  <si>
    <t>Салтыковская ВА</t>
  </si>
  <si>
    <t>ФАПЫ Орловского района</t>
  </si>
  <si>
    <t>БУЗ Орловской области"Покровская ЦРБ"</t>
  </si>
  <si>
    <t>Дросковская А</t>
  </si>
  <si>
    <t>Журавецкая А</t>
  </si>
  <si>
    <t>Федоровская А</t>
  </si>
  <si>
    <t>ФАПЫ Покровского района</t>
  </si>
  <si>
    <t>БУЗ Орловской области"Свердловская ЦРБ"</t>
  </si>
  <si>
    <t>Никольская УБ</t>
  </si>
  <si>
    <t>ФАПЫ Свердловского района</t>
  </si>
  <si>
    <t>БУЗ Орловской области"Сосковская ЦРБ"</t>
  </si>
  <si>
    <t>ФАПЫ Сосковского района</t>
  </si>
  <si>
    <t>БУЗ Орловской области"Троснянская ЦРБ"</t>
  </si>
  <si>
    <t>ФАПЫ  Троснянская ЦРБ</t>
  </si>
  <si>
    <t>БУЗ Орловской области"Хотынецкая ЦРБ"</t>
  </si>
  <si>
    <t>Богородицкая А</t>
  </si>
  <si>
    <t>Жудерская А</t>
  </si>
  <si>
    <t>ФАПЫ Хотынецкого района</t>
  </si>
  <si>
    <t>БУЗ Орловской области"Шаблыкинская ЦРБ"</t>
  </si>
  <si>
    <t>Сомовская А</t>
  </si>
  <si>
    <t>ФАПЫ Шаблыкинского района</t>
  </si>
  <si>
    <t>ИТОГО ЦРБ:</t>
  </si>
  <si>
    <t>ИТОГО РБ, УБ, ВА:</t>
  </si>
  <si>
    <t>ИТОГО ФАП:</t>
  </si>
  <si>
    <t>ИТОГО РАЙОННЫЕ УЧРЕЖДЕНИЯ:</t>
  </si>
  <si>
    <t>ВСЕГО:</t>
  </si>
  <si>
    <t>Стационарная МП (КСГ)</t>
  </si>
  <si>
    <t>Стационарозамещающая МП</t>
  </si>
  <si>
    <t>Кол-во пролеченных больных</t>
  </si>
  <si>
    <t>Кол-во койко-дней</t>
  </si>
  <si>
    <t>Сумма с ВМП</t>
  </si>
  <si>
    <t>Кол-во пациенто-дней</t>
  </si>
  <si>
    <t>Сумма</t>
  </si>
  <si>
    <t>Наименование МО</t>
  </si>
  <si>
    <t>№ п/п</t>
  </si>
  <si>
    <t>Областные учреждения</t>
  </si>
  <si>
    <t>Районные учреждения</t>
  </si>
  <si>
    <t>ГАУЗ "Брянский областной центр охраны здоровья, семьи и  репродукции" (г.Брянск)</t>
  </si>
  <si>
    <t>ФГБУ СКФНКЦ ФМБА России</t>
  </si>
  <si>
    <t>ФГБУ "Федеральный центр травматологии, ортопедии и эндопротезирования" МЗ России( г.Смоленск)</t>
  </si>
  <si>
    <t xml:space="preserve">Посещений(вкл. Стомат)       </t>
  </si>
  <si>
    <t>в том числе</t>
  </si>
  <si>
    <t xml:space="preserve">УЕТ            </t>
  </si>
  <si>
    <t>неотложка</t>
  </si>
  <si>
    <t>профилактика (без учета ПЭТ, МРТ и сцинтигр.)</t>
  </si>
  <si>
    <t>заболевания</t>
  </si>
  <si>
    <t>обращения</t>
  </si>
  <si>
    <t xml:space="preserve"> Сумма всего  </t>
  </si>
  <si>
    <t>профилактика</t>
  </si>
  <si>
    <t>В том числе по диспансеризации</t>
  </si>
  <si>
    <t>факт 8 мес.</t>
  </si>
  <si>
    <t>отклонение абсолютное</t>
  </si>
  <si>
    <t>отклонение в %</t>
  </si>
  <si>
    <t>АПП (со стоматологией) заказ 2018 года</t>
  </si>
  <si>
    <t>прогноз 2018 по 8-ми месяцам 2017 года</t>
  </si>
  <si>
    <t>Сумма на конец 2017 года</t>
  </si>
  <si>
    <t>Рост в рублях</t>
  </si>
  <si>
    <t>Рост в %</t>
  </si>
  <si>
    <t>ТП</t>
  </si>
  <si>
    <t>Услуги в амбулаторных условиях</t>
  </si>
  <si>
    <t>кол-во</t>
  </si>
  <si>
    <t>Скорая МП</t>
  </si>
  <si>
    <t>Кол-во вызовов</t>
  </si>
  <si>
    <t xml:space="preserve"> Сумма  на содержание (руб.)</t>
  </si>
  <si>
    <t>Рост</t>
  </si>
  <si>
    <t>ООО "Медицинский центр здоровье" (г.Ливны)</t>
  </si>
  <si>
    <t>ООО "ФРЕЗЕНИУС НЕФРОКЕА"</t>
  </si>
  <si>
    <t>ООО "Центр ЭКО" (г.Орел)</t>
  </si>
  <si>
    <t>прирост субвенции</t>
  </si>
  <si>
    <t>в т.ч.</t>
  </si>
  <si>
    <t>МТР</t>
  </si>
  <si>
    <t>РВД ТФОМС и СМО</t>
  </si>
  <si>
    <t>кадровый дефицит</t>
  </si>
  <si>
    <t>онкология</t>
  </si>
  <si>
    <t>ВМП</t>
  </si>
  <si>
    <t>профмероприятия в АПП</t>
  </si>
  <si>
    <t>в тарифы</t>
  </si>
  <si>
    <t>на общее увеличение</t>
  </si>
  <si>
    <t>стационар</t>
  </si>
  <si>
    <t>дневной стационар</t>
  </si>
  <si>
    <t>поликлиника</t>
  </si>
  <si>
    <t>скорая</t>
  </si>
  <si>
    <t>Условие оказания МП</t>
  </si>
  <si>
    <t>План 2018</t>
  </si>
  <si>
    <t>План 2019</t>
  </si>
  <si>
    <t>Рост тарифа</t>
  </si>
  <si>
    <t>БУЗ Орловской области "Болховская ЦРБ"</t>
  </si>
  <si>
    <t>БУЗ Орловской области "Глазуновская ЦРБ"</t>
  </si>
  <si>
    <t>БУЗ Орловской области "Дмитровская ЦРБ"</t>
  </si>
  <si>
    <t>БУЗ Орловской области "Должанская ЦРБ"</t>
  </si>
  <si>
    <t>БУЗ Орловской области "Знаменская ЦРБ"</t>
  </si>
  <si>
    <t>БУЗ Орловской области "Залегощенская ЦРБ"</t>
  </si>
  <si>
    <t>БУЗ Орловской области "Колпнянская ЦРБ"</t>
  </si>
  <si>
    <t>БУЗ Орловской области "Корсаковская ЦРБ"</t>
  </si>
  <si>
    <t>БУЗ Орловской области "Краснозоренская ЦРБ"</t>
  </si>
  <si>
    <t>БУЗ Орловской области "Кромская ЦРБ"</t>
  </si>
  <si>
    <t>БУЗ Орловской области "Ливенская ЦРБ"</t>
  </si>
  <si>
    <t>БУЗ Орловской области "Малоархангельская ЦРБ"</t>
  </si>
  <si>
    <t>БУЗ Орловской области "Мценская ЦРБ"</t>
  </si>
  <si>
    <t>БУЗ Орловской области "Нарышкинская ЦРБ"</t>
  </si>
  <si>
    <t>БУЗ Орловской области "Новодеревеньковская ЦРБ"</t>
  </si>
  <si>
    <t>БУЗ Орловской области "Новосильская ЦРБ"</t>
  </si>
  <si>
    <t xml:space="preserve">БУЗ Орловской области "Плещеевская ЦРБ" </t>
  </si>
  <si>
    <t>БУЗ Орловской области "Покровская ЦРБ"</t>
  </si>
  <si>
    <t>БУЗ Орловской области "Свердловская ЦРБ"</t>
  </si>
  <si>
    <t>БУЗ Орловской области "Сосковская ЦРБ"</t>
  </si>
  <si>
    <t>БУЗ Орловской области "Троснянская ЦРБ"</t>
  </si>
  <si>
    <t>БУЗ Орловской области "Хотынецкая ЦРБ"</t>
  </si>
  <si>
    <t>БУЗ Орловской области "Шаблыкинская ЦРБ"</t>
  </si>
  <si>
    <t>БУЗ Орловской области "Родильный дом"</t>
  </si>
  <si>
    <t>БУЗ Орловской области "Поликлиника № 2"</t>
  </si>
  <si>
    <t>БУЗ Орловской области "Поликлиника № 1"</t>
  </si>
  <si>
    <t>БУЗ Орловской области "Поликлиника № 3"</t>
  </si>
  <si>
    <t>БУЗ Орловской области "Детская поликлиника № 1"</t>
  </si>
  <si>
    <t>БУЗ Орловской области "Детская поликлиника № 2"</t>
  </si>
  <si>
    <t>БУЗ Орловской области "Детская поликлиника № 3"</t>
  </si>
  <si>
    <t>БУЗ Орловской области "Детская стоматологическая поликлиника"</t>
  </si>
  <si>
    <t>ГУП Орловской области "Санаторий "Дубрава"</t>
  </si>
  <si>
    <t>БУЗ Орловской области "Станция скорой медицинской помощи"</t>
  </si>
  <si>
    <t>БУЗ Орловской области "Орловская областная стоматологическая поликлиника"</t>
  </si>
  <si>
    <t>БУЗ Орловской области "Орловский областной кожно-венерологический диспансер"</t>
  </si>
  <si>
    <t>БУЗ Орловской области "Орловский областной врачебно-физкультурный диспансер"</t>
  </si>
  <si>
    <t>Круглосуточный стационар</t>
  </si>
  <si>
    <t>Дневной стационар</t>
  </si>
  <si>
    <t>Амбулаторно-поликлиническая помощь (в том числе стоматология)</t>
  </si>
  <si>
    <t>Законченный случай лечения по КСГ</t>
  </si>
  <si>
    <t>в том числе медицинская реабилитация</t>
  </si>
  <si>
    <t>в т.ч. ЭКО</t>
  </si>
  <si>
    <t>МО не имеющие прикрепленное население (оплата за единицу объема-посещение, обращение и услугу)</t>
  </si>
  <si>
    <t>МО,имеющие прикрепленное население (оплата по подушевому нормативу)</t>
  </si>
  <si>
    <t>По подушевому нормативу в сочетании с оплатой за вызов</t>
  </si>
  <si>
    <t>*</t>
  </si>
  <si>
    <t>ООО Диализный центр "НЕФРОС-КАЛУГА"</t>
  </si>
  <si>
    <t>ЧУЗ «Поликлиника «РЖД-Медицина» города Орёл»</t>
  </si>
  <si>
    <t>ООО "ИНВИТРО"</t>
  </si>
  <si>
    <t>ООО "Лаборатория Гемотест"</t>
  </si>
  <si>
    <t>БУЗ Орловской области «Орловский  областной центр по профилактике и борьбе со СПИД и инфекционными заболеваниями»</t>
  </si>
  <si>
    <t xml:space="preserve">БУЗ Орловской области "Орловский противотуберкулезный диспансер" </t>
  </si>
  <si>
    <t xml:space="preserve">ООО "ПЭТ-Технолоджи Диагностика" </t>
  </si>
  <si>
    <t xml:space="preserve">ООО "Виталаб" </t>
  </si>
  <si>
    <t>Приложение 1 к Тарифному соглашению на оплату медицинской помощи по обязательному медицинскому страхованию на территории Орловской области на 2023 год от 13 января 2023 года</t>
  </si>
  <si>
    <t>Перечень медицинских организаций в соответствии с оказываемыми видами медицинской помощи по обязательному медицинскому страхованию на 2023 год (с объемами)</t>
  </si>
  <si>
    <t>БУЗ Орловской области «Больница скорой медицинской помощи им. Н. А. Семашко» (отделения без ВМП)</t>
  </si>
  <si>
    <t>БУЗ Орловской области «Больница скорой медицинской помощи им. Н. А. Семашко» (отделения ВМП)</t>
  </si>
  <si>
    <t>БУЗ Орловской области «Орловская областная клиническая больница» (отделения без ВМП)</t>
  </si>
  <si>
    <t>БУЗ Орловской области «Орловская областная клиническая больница» (отделения ВМП)</t>
  </si>
  <si>
    <r>
      <t xml:space="preserve">БУЗ Орловской области «Научно-клинический многопрофильный центр медицинской помощи матерям и детям </t>
    </r>
    <r>
      <rPr>
        <sz val="12.5"/>
        <color indexed="8"/>
        <rFont val="Times New Roman"/>
        <family val="1"/>
        <charset val="204"/>
      </rPr>
      <t>имени З. И. Круглой» (отделения без ВМП)</t>
    </r>
  </si>
  <si>
    <r>
      <t xml:space="preserve">БУЗ Орловской области «Научно-клинический многопрофильный центр медицинской помощи матерям и детям </t>
    </r>
    <r>
      <rPr>
        <sz val="12.5"/>
        <color indexed="8"/>
        <rFont val="Times New Roman"/>
        <family val="1"/>
        <charset val="204"/>
      </rPr>
      <t>имени З. И. Круглой» (отделения ВМП)</t>
    </r>
  </si>
  <si>
    <t>БУЗ Орловской области «Орловский онкологический диспансер» (отделения без ВМП)</t>
  </si>
  <si>
    <t>БУЗ Орловской области «Орловский онкологический диспансер» (отделения ВМП)</t>
  </si>
  <si>
    <t>2.2</t>
  </si>
  <si>
    <t>3.2</t>
  </si>
  <si>
    <t>3.1</t>
  </si>
  <si>
    <t>Уровень/подуровень</t>
  </si>
  <si>
    <t>2.1</t>
  </si>
  <si>
    <t>1</t>
  </si>
  <si>
    <t xml:space="preserve">ООО "Медискан" </t>
  </si>
  <si>
    <t>Сахзаводская УБ</t>
  </si>
  <si>
    <t>БУЗ Орловской области "Городская больница им. С. П. Боткина"</t>
  </si>
  <si>
    <t>ООО "Санаторий "Лесной"</t>
  </si>
  <si>
    <t>ООО "Диалам+"</t>
  </si>
  <si>
    <t>Скорая медицинская помощь           (вне МО)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</si>
</sst>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3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0"/>
      <color theme="1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.5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7" fillId="0" borderId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164" fontId="29" fillId="0" borderId="0" applyFont="0" applyFill="0" applyBorder="0" applyAlignment="0" applyProtection="0"/>
    <xf numFmtId="0" fontId="7" fillId="0" borderId="0"/>
    <xf numFmtId="0" fontId="30" fillId="0" borderId="0"/>
    <xf numFmtId="0" fontId="7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9" fontId="7" fillId="0" borderId="0" applyFont="0" applyFill="0" applyBorder="0" applyAlignment="0" applyProtection="0"/>
    <xf numFmtId="9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324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/>
    <xf numFmtId="0" fontId="9" fillId="2" borderId="0" xfId="0" applyFont="1" applyFill="1"/>
    <xf numFmtId="0" fontId="9" fillId="2" borderId="2" xfId="0" applyFont="1" applyFill="1" applyBorder="1"/>
    <xf numFmtId="0" fontId="2" fillId="2" borderId="6" xfId="0" applyFont="1" applyFill="1" applyBorder="1"/>
    <xf numFmtId="0" fontId="15" fillId="2" borderId="8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0" fontId="5" fillId="2" borderId="3" xfId="0" applyFont="1" applyFill="1" applyBorder="1"/>
    <xf numFmtId="0" fontId="5" fillId="2" borderId="4" xfId="0" applyFont="1" applyFill="1" applyBorder="1"/>
    <xf numFmtId="0" fontId="11" fillId="2" borderId="3" xfId="0" applyFont="1" applyFill="1" applyBorder="1"/>
    <xf numFmtId="0" fontId="0" fillId="2" borderId="2" xfId="0" applyFill="1" applyBorder="1"/>
    <xf numFmtId="0" fontId="0" fillId="2" borderId="21" xfId="0" applyFill="1" applyBorder="1"/>
    <xf numFmtId="0" fontId="9" fillId="2" borderId="21" xfId="0" applyFont="1" applyFill="1" applyBorder="1"/>
    <xf numFmtId="0" fontId="0" fillId="2" borderId="23" xfId="0" applyFill="1" applyBorder="1"/>
    <xf numFmtId="0" fontId="9" fillId="2" borderId="23" xfId="0" applyFont="1" applyFill="1" applyBorder="1"/>
    <xf numFmtId="4" fontId="15" fillId="2" borderId="30" xfId="2" applyNumberFormat="1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4" fontId="15" fillId="2" borderId="30" xfId="0" applyNumberFormat="1" applyFont="1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25" xfId="0" applyFill="1" applyBorder="1"/>
    <xf numFmtId="0" fontId="0" fillId="2" borderId="16" xfId="0" applyFill="1" applyBorder="1"/>
    <xf numFmtId="0" fontId="0" fillId="2" borderId="28" xfId="0" applyFill="1" applyBorder="1"/>
    <xf numFmtId="0" fontId="0" fillId="2" borderId="8" xfId="0" applyFill="1" applyBorder="1"/>
    <xf numFmtId="0" fontId="0" fillId="2" borderId="30" xfId="0" applyFill="1" applyBorder="1"/>
    <xf numFmtId="0" fontId="9" fillId="2" borderId="5" xfId="0" applyFont="1" applyFill="1" applyBorder="1"/>
    <xf numFmtId="0" fontId="2" fillId="2" borderId="31" xfId="0" applyFont="1" applyFill="1" applyBorder="1" applyAlignment="1">
      <alignment horizontal="center"/>
    </xf>
    <xf numFmtId="0" fontId="5" fillId="2" borderId="31" xfId="0" applyFont="1" applyFill="1" applyBorder="1"/>
    <xf numFmtId="0" fontId="9" fillId="2" borderId="16" xfId="0" applyFont="1" applyFill="1" applyBorder="1"/>
    <xf numFmtId="0" fontId="9" fillId="2" borderId="28" xfId="0" applyFont="1" applyFill="1" applyBorder="1"/>
    <xf numFmtId="0" fontId="2" fillId="2" borderId="32" xfId="0" applyFont="1" applyFill="1" applyBorder="1" applyAlignment="1">
      <alignment horizontal="center"/>
    </xf>
    <xf numFmtId="0" fontId="9" fillId="2" borderId="8" xfId="0" applyFont="1" applyFill="1" applyBorder="1"/>
    <xf numFmtId="0" fontId="9" fillId="2" borderId="30" xfId="0" applyFont="1" applyFill="1" applyBorder="1"/>
    <xf numFmtId="0" fontId="2" fillId="2" borderId="33" xfId="0" applyFont="1" applyFill="1" applyBorder="1" applyAlignment="1">
      <alignment horizontal="center"/>
    </xf>
    <xf numFmtId="0" fontId="17" fillId="2" borderId="34" xfId="0" applyFont="1" applyFill="1" applyBorder="1" applyAlignment="1">
      <alignment vertical="center" wrapText="1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3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16" fillId="2" borderId="39" xfId="0" applyFont="1" applyFill="1" applyBorder="1" applyAlignment="1">
      <alignment vertical="center" wrapText="1"/>
    </xf>
    <xf numFmtId="0" fontId="10" fillId="2" borderId="0" xfId="1" applyFont="1" applyFill="1" applyBorder="1" applyAlignment="1" applyProtection="1">
      <alignment vertical="center" wrapText="1"/>
      <protection locked="0"/>
    </xf>
    <xf numFmtId="0" fontId="9" fillId="2" borderId="42" xfId="0" applyFont="1" applyFill="1" applyBorder="1"/>
    <xf numFmtId="0" fontId="5" fillId="2" borderId="35" xfId="0" applyFont="1" applyFill="1" applyBorder="1"/>
    <xf numFmtId="0" fontId="5" fillId="2" borderId="36" xfId="0" applyFont="1" applyFill="1" applyBorder="1"/>
    <xf numFmtId="0" fontId="5" fillId="2" borderId="36" xfId="1" applyFont="1" applyFill="1" applyBorder="1" applyAlignment="1" applyProtection="1">
      <alignment vertical="center" wrapText="1"/>
      <protection locked="0"/>
    </xf>
    <xf numFmtId="0" fontId="10" fillId="2" borderId="36" xfId="0" applyFont="1" applyFill="1" applyBorder="1"/>
    <xf numFmtId="0" fontId="10" fillId="2" borderId="36" xfId="0" applyFont="1" applyFill="1" applyBorder="1" applyAlignment="1">
      <alignment wrapText="1"/>
    </xf>
    <xf numFmtId="0" fontId="10" fillId="2" borderId="37" xfId="0" applyFont="1" applyFill="1" applyBorder="1" applyAlignment="1">
      <alignment wrapText="1"/>
    </xf>
    <xf numFmtId="0" fontId="11" fillId="2" borderId="36" xfId="0" applyFont="1" applyFill="1" applyBorder="1"/>
    <xf numFmtId="0" fontId="5" fillId="2" borderId="37" xfId="0" applyFont="1" applyFill="1" applyBorder="1"/>
    <xf numFmtId="0" fontId="5" fillId="2" borderId="43" xfId="0" applyFont="1" applyFill="1" applyBorder="1"/>
    <xf numFmtId="0" fontId="13" fillId="2" borderId="39" xfId="0" applyFont="1" applyFill="1" applyBorder="1" applyAlignment="1">
      <alignment horizontal="center"/>
    </xf>
    <xf numFmtId="4" fontId="15" fillId="2" borderId="44" xfId="0" applyNumberFormat="1" applyFont="1" applyFill="1" applyBorder="1" applyAlignment="1">
      <alignment horizontal="center" vertical="center" wrapText="1"/>
    </xf>
    <xf numFmtId="3" fontId="0" fillId="2" borderId="2" xfId="0" applyNumberFormat="1" applyFill="1" applyBorder="1"/>
    <xf numFmtId="3" fontId="9" fillId="2" borderId="2" xfId="0" applyNumberFormat="1" applyFont="1" applyFill="1" applyBorder="1"/>
    <xf numFmtId="9" fontId="0" fillId="2" borderId="2" xfId="3" applyFont="1" applyFill="1" applyBorder="1"/>
    <xf numFmtId="3" fontId="0" fillId="2" borderId="23" xfId="0" applyNumberFormat="1" applyFill="1" applyBorder="1"/>
    <xf numFmtId="3" fontId="0" fillId="2" borderId="5" xfId="0" applyNumberFormat="1" applyFill="1" applyBorder="1"/>
    <xf numFmtId="3" fontId="0" fillId="2" borderId="29" xfId="0" applyNumberFormat="1" applyFill="1" applyBorder="1"/>
    <xf numFmtId="3" fontId="0" fillId="2" borderId="16" xfId="0" applyNumberFormat="1" applyFill="1" applyBorder="1"/>
    <xf numFmtId="3" fontId="9" fillId="2" borderId="16" xfId="0" applyNumberFormat="1" applyFont="1" applyFill="1" applyBorder="1"/>
    <xf numFmtId="0" fontId="2" fillId="2" borderId="9" xfId="0" applyFont="1" applyFill="1" applyBorder="1" applyAlignment="1">
      <alignment horizontal="center"/>
    </xf>
    <xf numFmtId="0" fontId="2" fillId="2" borderId="4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8" fillId="2" borderId="13" xfId="0" applyFont="1" applyFill="1" applyBorder="1"/>
    <xf numFmtId="0" fontId="10" fillId="2" borderId="37" xfId="0" applyFont="1" applyFill="1" applyBorder="1"/>
    <xf numFmtId="0" fontId="18" fillId="2" borderId="0" xfId="0" applyFont="1" applyFill="1" applyBorder="1"/>
    <xf numFmtId="3" fontId="21" fillId="2" borderId="29" xfId="0" applyNumberFormat="1" applyFont="1" applyFill="1" applyBorder="1" applyAlignment="1">
      <alignment horizontal="center" vertical="center" wrapText="1"/>
    </xf>
    <xf numFmtId="3" fontId="21" fillId="2" borderId="16" xfId="0" applyNumberFormat="1" applyFont="1" applyFill="1" applyBorder="1" applyAlignment="1">
      <alignment horizontal="center" vertical="center" wrapText="1"/>
    </xf>
    <xf numFmtId="3" fontId="3" fillId="2" borderId="12" xfId="0" applyNumberFormat="1" applyFont="1" applyFill="1" applyBorder="1" applyAlignment="1">
      <alignment horizontal="center"/>
    </xf>
    <xf numFmtId="3" fontId="3" fillId="2" borderId="8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3" fontId="0" fillId="2" borderId="23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3" fontId="0" fillId="2" borderId="29" xfId="0" applyNumberFormat="1" applyFill="1" applyBorder="1" applyAlignment="1">
      <alignment horizontal="center"/>
    </xf>
    <xf numFmtId="3" fontId="0" fillId="2" borderId="16" xfId="0" applyNumberForma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41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3" fontId="9" fillId="2" borderId="29" xfId="0" applyNumberFormat="1" applyFont="1" applyFill="1" applyBorder="1" applyAlignment="1">
      <alignment horizontal="center"/>
    </xf>
    <xf numFmtId="3" fontId="9" fillId="2" borderId="16" xfId="0" applyNumberFormat="1" applyFont="1" applyFill="1" applyBorder="1" applyAlignment="1">
      <alignment horizontal="center"/>
    </xf>
    <xf numFmtId="3" fontId="9" fillId="2" borderId="23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3" fontId="0" fillId="2" borderId="26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3" fontId="0" fillId="2" borderId="20" xfId="0" applyNumberFormat="1" applyFill="1" applyBorder="1"/>
    <xf numFmtId="3" fontId="0" fillId="2" borderId="2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20" fillId="2" borderId="7" xfId="0" applyNumberFormat="1" applyFont="1" applyFill="1" applyBorder="1"/>
    <xf numFmtId="3" fontId="20" fillId="2" borderId="8" xfId="0" applyNumberFormat="1" applyFont="1" applyFill="1" applyBorder="1"/>
    <xf numFmtId="0" fontId="20" fillId="2" borderId="8" xfId="0" applyFont="1" applyFill="1" applyBorder="1"/>
    <xf numFmtId="3" fontId="0" fillId="2" borderId="27" xfId="0" applyNumberFormat="1" applyFill="1" applyBorder="1"/>
    <xf numFmtId="3" fontId="9" fillId="2" borderId="5" xfId="0" applyNumberFormat="1" applyFont="1" applyFill="1" applyBorder="1"/>
    <xf numFmtId="3" fontId="9" fillId="2" borderId="8" xfId="0" applyNumberFormat="1" applyFont="1" applyFill="1" applyBorder="1"/>
    <xf numFmtId="3" fontId="0" fillId="2" borderId="18" xfId="0" applyNumberFormat="1" applyFill="1" applyBorder="1" applyAlignment="1">
      <alignment horizontal="center"/>
    </xf>
    <xf numFmtId="3" fontId="9" fillId="2" borderId="47" xfId="0" applyNumberFormat="1" applyFont="1" applyFill="1" applyBorder="1" applyAlignment="1">
      <alignment horizontal="center"/>
    </xf>
    <xf numFmtId="0" fontId="0" fillId="2" borderId="51" xfId="0" applyFill="1" applyBorder="1"/>
    <xf numFmtId="0" fontId="0" fillId="2" borderId="52" xfId="0" applyFill="1" applyBorder="1"/>
    <xf numFmtId="165" fontId="15" fillId="2" borderId="18" xfId="2" applyFont="1" applyFill="1" applyBorder="1" applyAlignment="1">
      <alignment vertical="center" wrapText="1"/>
    </xf>
    <xf numFmtId="165" fontId="15" fillId="2" borderId="47" xfId="2" applyFont="1" applyFill="1" applyBorder="1" applyAlignment="1">
      <alignment vertical="center" wrapText="1"/>
    </xf>
    <xf numFmtId="0" fontId="10" fillId="2" borderId="45" xfId="1" applyFont="1" applyFill="1" applyBorder="1" applyAlignment="1" applyProtection="1">
      <alignment vertical="center" wrapText="1"/>
      <protection locked="0"/>
    </xf>
    <xf numFmtId="0" fontId="5" fillId="2" borderId="9" xfId="0" applyFont="1" applyFill="1" applyBorder="1"/>
    <xf numFmtId="0" fontId="5" fillId="2" borderId="45" xfId="0" applyFont="1" applyFill="1" applyBorder="1" applyAlignment="1">
      <alignment wrapText="1"/>
    </xf>
    <xf numFmtId="0" fontId="5" fillId="2" borderId="45" xfId="0" applyFont="1" applyFill="1" applyBorder="1"/>
    <xf numFmtId="0" fontId="5" fillId="2" borderId="54" xfId="0" applyFont="1" applyFill="1" applyBorder="1"/>
    <xf numFmtId="0" fontId="5" fillId="2" borderId="45" xfId="1" applyFont="1" applyFill="1" applyBorder="1" applyAlignment="1" applyProtection="1">
      <alignment vertical="center" wrapText="1"/>
      <protection locked="0"/>
    </xf>
    <xf numFmtId="0" fontId="10" fillId="2" borderId="11" xfId="1" applyFont="1" applyFill="1" applyBorder="1" applyAlignment="1" applyProtection="1">
      <alignment vertical="center" wrapText="1"/>
      <protection locked="0"/>
    </xf>
    <xf numFmtId="3" fontId="0" fillId="2" borderId="22" xfId="0" applyNumberFormat="1" applyFill="1" applyBorder="1" applyAlignment="1">
      <alignment horizontal="center"/>
    </xf>
    <xf numFmtId="3" fontId="9" fillId="2" borderId="55" xfId="0" applyNumberFormat="1" applyFont="1" applyFill="1" applyBorder="1" applyAlignment="1">
      <alignment horizontal="center"/>
    </xf>
    <xf numFmtId="0" fontId="9" fillId="2" borderId="53" xfId="0" applyFont="1" applyFill="1" applyBorder="1"/>
    <xf numFmtId="0" fontId="0" fillId="2" borderId="21" xfId="0" applyFont="1" applyFill="1" applyBorder="1"/>
    <xf numFmtId="0" fontId="0" fillId="2" borderId="30" xfId="0" applyFont="1" applyFill="1" applyBorder="1"/>
    <xf numFmtId="3" fontId="21" fillId="2" borderId="27" xfId="0" applyNumberFormat="1" applyFont="1" applyFill="1" applyBorder="1" applyAlignment="1">
      <alignment horizontal="center" vertical="center" wrapText="1"/>
    </xf>
    <xf numFmtId="4" fontId="21" fillId="2" borderId="28" xfId="2" applyNumberFormat="1" applyFont="1" applyFill="1" applyBorder="1" applyAlignment="1">
      <alignment horizontal="center" vertical="center" wrapText="1"/>
    </xf>
    <xf numFmtId="3" fontId="15" fillId="2" borderId="7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/>
    </xf>
    <xf numFmtId="3" fontId="4" fillId="2" borderId="20" xfId="0" applyNumberFormat="1" applyFont="1" applyFill="1" applyBorder="1" applyAlignment="1">
      <alignment horizontal="center"/>
    </xf>
    <xf numFmtId="3" fontId="22" fillId="2" borderId="20" xfId="0" applyNumberFormat="1" applyFont="1" applyFill="1" applyBorder="1" applyAlignment="1">
      <alignment horizontal="center"/>
    </xf>
    <xf numFmtId="3" fontId="22" fillId="2" borderId="24" xfId="0" applyNumberFormat="1" applyFont="1" applyFill="1" applyBorder="1" applyAlignment="1">
      <alignment horizontal="center"/>
    </xf>
    <xf numFmtId="3" fontId="4" fillId="2" borderId="7" xfId="0" applyNumberFormat="1" applyFont="1" applyFill="1" applyBorder="1" applyAlignment="1">
      <alignment horizontal="center"/>
    </xf>
    <xf numFmtId="3" fontId="4" fillId="2" borderId="17" xfId="0" applyNumberFormat="1" applyFont="1" applyFill="1" applyBorder="1" applyAlignment="1">
      <alignment horizontal="center"/>
    </xf>
    <xf numFmtId="3" fontId="8" fillId="2" borderId="20" xfId="0" applyNumberFormat="1" applyFont="1" applyFill="1" applyBorder="1" applyAlignment="1">
      <alignment horizontal="center"/>
    </xf>
    <xf numFmtId="3" fontId="8" fillId="2" borderId="51" xfId="0" applyNumberFormat="1" applyFont="1" applyFill="1" applyBorder="1" applyAlignment="1">
      <alignment horizontal="center"/>
    </xf>
    <xf numFmtId="3" fontId="8" fillId="2" borderId="40" xfId="0" applyNumberFormat="1" applyFont="1" applyFill="1" applyBorder="1" applyAlignment="1">
      <alignment horizontal="center"/>
    </xf>
    <xf numFmtId="3" fontId="8" fillId="2" borderId="7" xfId="0" applyNumberFormat="1" applyFont="1" applyFill="1" applyBorder="1" applyAlignment="1">
      <alignment horizontal="center"/>
    </xf>
    <xf numFmtId="3" fontId="8" fillId="2" borderId="27" xfId="0" applyNumberFormat="1" applyFont="1" applyFill="1" applyBorder="1" applyAlignment="1">
      <alignment horizontal="center"/>
    </xf>
    <xf numFmtId="3" fontId="9" fillId="2" borderId="20" xfId="0" applyNumberFormat="1" applyFont="1" applyFill="1" applyBorder="1" applyAlignment="1">
      <alignment horizontal="center"/>
    </xf>
    <xf numFmtId="3" fontId="4" fillId="2" borderId="27" xfId="0" applyNumberFormat="1" applyFont="1" applyFill="1" applyBorder="1" applyAlignment="1">
      <alignment horizontal="center"/>
    </xf>
    <xf numFmtId="3" fontId="12" fillId="2" borderId="20" xfId="0" applyNumberFormat="1" applyFont="1" applyFill="1" applyBorder="1" applyAlignment="1">
      <alignment horizontal="center"/>
    </xf>
    <xf numFmtId="3" fontId="6" fillId="2" borderId="20" xfId="0" applyNumberFormat="1" applyFont="1" applyFill="1" applyBorder="1" applyAlignment="1">
      <alignment horizontal="center"/>
    </xf>
    <xf numFmtId="3" fontId="6" fillId="2" borderId="24" xfId="0" applyNumberFormat="1" applyFont="1" applyFill="1" applyBorder="1" applyAlignment="1">
      <alignment horizontal="center"/>
    </xf>
    <xf numFmtId="3" fontId="4" fillId="2" borderId="24" xfId="0" applyNumberFormat="1" applyFont="1" applyFill="1" applyBorder="1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2" borderId="2" xfId="0" applyNumberFormat="1" applyFont="1" applyFill="1" applyBorder="1" applyAlignment="1">
      <alignment horizontal="center"/>
    </xf>
    <xf numFmtId="3" fontId="0" fillId="2" borderId="18" xfId="0" applyNumberFormat="1" applyFont="1" applyFill="1" applyBorder="1" applyAlignment="1">
      <alignment horizontal="center"/>
    </xf>
    <xf numFmtId="3" fontId="0" fillId="2" borderId="5" xfId="0" applyNumberFormat="1" applyFont="1" applyFill="1" applyBorder="1" applyAlignment="1">
      <alignment horizontal="center"/>
    </xf>
    <xf numFmtId="3" fontId="0" fillId="2" borderId="0" xfId="0" applyNumberFormat="1" applyFill="1" applyAlignment="1">
      <alignment horizontal="center" vertical="center"/>
    </xf>
    <xf numFmtId="3" fontId="15" fillId="2" borderId="8" xfId="0" applyNumberFormat="1" applyFont="1" applyFill="1" applyBorder="1" applyAlignment="1">
      <alignment horizontal="center" vertical="center" wrapText="1"/>
    </xf>
    <xf numFmtId="3" fontId="0" fillId="2" borderId="8" xfId="0" applyNumberFormat="1" applyFont="1" applyFill="1" applyBorder="1" applyAlignment="1">
      <alignment horizontal="center"/>
    </xf>
    <xf numFmtId="3" fontId="9" fillId="2" borderId="52" xfId="0" applyNumberFormat="1" applyFont="1" applyFill="1" applyBorder="1" applyAlignment="1">
      <alignment horizontal="center"/>
    </xf>
    <xf numFmtId="3" fontId="9" fillId="2" borderId="41" xfId="0" applyNumberFormat="1" applyFont="1" applyFill="1" applyBorder="1" applyAlignment="1">
      <alignment horizontal="center"/>
    </xf>
    <xf numFmtId="3" fontId="9" fillId="2" borderId="8" xfId="0" applyNumberFormat="1" applyFont="1" applyFill="1" applyBorder="1" applyAlignment="1">
      <alignment horizontal="center"/>
    </xf>
    <xf numFmtId="3" fontId="0" fillId="2" borderId="8" xfId="0" applyNumberFormat="1" applyFill="1" applyBorder="1" applyAlignment="1">
      <alignment horizontal="center"/>
    </xf>
    <xf numFmtId="0" fontId="19" fillId="2" borderId="0" xfId="4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1" xfId="0" applyFill="1" applyBorder="1"/>
    <xf numFmtId="0" fontId="0" fillId="2" borderId="56" xfId="0" applyFill="1" applyBorder="1"/>
    <xf numFmtId="0" fontId="0" fillId="2" borderId="57" xfId="0" applyFill="1" applyBorder="1"/>
    <xf numFmtId="0" fontId="9" fillId="2" borderId="56" xfId="0" applyFont="1" applyFill="1" applyBorder="1"/>
    <xf numFmtId="0" fontId="9" fillId="2" borderId="57" xfId="0" applyFont="1" applyFill="1" applyBorder="1"/>
    <xf numFmtId="0" fontId="9" fillId="2" borderId="0" xfId="0" applyFont="1" applyFill="1" applyBorder="1"/>
    <xf numFmtId="0" fontId="9" fillId="2" borderId="1" xfId="0" applyFont="1" applyFill="1" applyBorder="1"/>
    <xf numFmtId="0" fontId="20" fillId="2" borderId="0" xfId="0" applyFont="1" applyFill="1" applyBorder="1"/>
    <xf numFmtId="3" fontId="0" fillId="2" borderId="0" xfId="0" applyNumberFormat="1" applyFill="1"/>
    <xf numFmtId="4" fontId="0" fillId="2" borderId="21" xfId="0" applyNumberFormat="1" applyFill="1" applyBorder="1"/>
    <xf numFmtId="3" fontId="0" fillId="2" borderId="21" xfId="0" applyNumberFormat="1" applyFill="1" applyBorder="1"/>
    <xf numFmtId="4" fontId="9" fillId="2" borderId="21" xfId="0" applyNumberFormat="1" applyFont="1" applyFill="1" applyBorder="1"/>
    <xf numFmtId="4" fontId="0" fillId="2" borderId="28" xfId="0" applyNumberFormat="1" applyFill="1" applyBorder="1"/>
    <xf numFmtId="4" fontId="21" fillId="2" borderId="28" xfId="0" applyNumberFormat="1" applyFont="1" applyFill="1" applyBorder="1" applyAlignment="1">
      <alignment horizontal="center" vertical="center" wrapText="1"/>
    </xf>
    <xf numFmtId="3" fontId="0" fillId="2" borderId="25" xfId="0" applyNumberFormat="1" applyFill="1" applyBorder="1"/>
    <xf numFmtId="3" fontId="0" fillId="2" borderId="21" xfId="0" applyNumberFormat="1" applyFont="1" applyFill="1" applyBorder="1"/>
    <xf numFmtId="3" fontId="0" fillId="2" borderId="25" xfId="0" applyNumberFormat="1" applyFont="1" applyFill="1" applyBorder="1"/>
    <xf numFmtId="3" fontId="0" fillId="2" borderId="19" xfId="0" applyNumberFormat="1" applyFont="1" applyFill="1" applyBorder="1"/>
    <xf numFmtId="4" fontId="3" fillId="2" borderId="30" xfId="0" applyNumberFormat="1" applyFont="1" applyFill="1" applyBorder="1" applyAlignment="1">
      <alignment horizontal="center"/>
    </xf>
    <xf numFmtId="4" fontId="0" fillId="2" borderId="0" xfId="0" applyNumberFormat="1" applyFill="1" applyAlignment="1">
      <alignment horizontal="center" vertical="center"/>
    </xf>
    <xf numFmtId="4" fontId="0" fillId="2" borderId="21" xfId="0" applyNumberFormat="1" applyFill="1" applyBorder="1" applyAlignment="1">
      <alignment horizontal="center"/>
    </xf>
    <xf numFmtId="4" fontId="0" fillId="2" borderId="25" xfId="0" applyNumberFormat="1" applyFill="1" applyBorder="1" applyAlignment="1">
      <alignment horizontal="center"/>
    </xf>
    <xf numFmtId="4" fontId="0" fillId="2" borderId="30" xfId="0" applyNumberFormat="1" applyFill="1" applyBorder="1" applyAlignment="1">
      <alignment horizontal="center"/>
    </xf>
    <xf numFmtId="4" fontId="0" fillId="2" borderId="19" xfId="0" applyNumberFormat="1" applyFill="1" applyBorder="1" applyAlignment="1">
      <alignment horizontal="center"/>
    </xf>
    <xf numFmtId="4" fontId="9" fillId="2" borderId="21" xfId="0" applyNumberFormat="1" applyFont="1" applyFill="1" applyBorder="1" applyAlignment="1">
      <alignment horizontal="center"/>
    </xf>
    <xf numFmtId="4" fontId="9" fillId="2" borderId="48" xfId="0" applyNumberFormat="1" applyFont="1" applyFill="1" applyBorder="1" applyAlignment="1">
      <alignment horizontal="center"/>
    </xf>
    <xf numFmtId="4" fontId="9" fillId="2" borderId="42" xfId="0" applyNumberFormat="1" applyFont="1" applyFill="1" applyBorder="1" applyAlignment="1">
      <alignment horizontal="center"/>
    </xf>
    <xf numFmtId="4" fontId="9" fillId="2" borderId="30" xfId="0" applyNumberFormat="1" applyFont="1" applyFill="1" applyBorder="1" applyAlignment="1">
      <alignment horizontal="center"/>
    </xf>
    <xf numFmtId="4" fontId="9" fillId="2" borderId="28" xfId="0" applyNumberFormat="1" applyFont="1" applyFill="1" applyBorder="1" applyAlignment="1">
      <alignment horizontal="center"/>
    </xf>
    <xf numFmtId="4" fontId="0" fillId="2" borderId="28" xfId="0" applyNumberFormat="1" applyFill="1" applyBorder="1" applyAlignment="1">
      <alignment horizontal="center"/>
    </xf>
    <xf numFmtId="4" fontId="0" fillId="2" borderId="0" xfId="0" applyNumberFormat="1" applyFill="1" applyAlignment="1">
      <alignment horizontal="center"/>
    </xf>
    <xf numFmtId="4" fontId="15" fillId="2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/>
    <xf numFmtId="0" fontId="15" fillId="2" borderId="59" xfId="0" applyFont="1" applyFill="1" applyBorder="1" applyAlignment="1">
      <alignment horizontal="center" vertical="center" wrapText="1"/>
    </xf>
    <xf numFmtId="0" fontId="0" fillId="2" borderId="60" xfId="0" applyFill="1" applyBorder="1"/>
    <xf numFmtId="3" fontId="0" fillId="2" borderId="31" xfId="0" applyNumberFormat="1" applyFill="1" applyBorder="1"/>
    <xf numFmtId="3" fontId="0" fillId="2" borderId="3" xfId="0" applyNumberForma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44" xfId="0" applyFill="1" applyBorder="1"/>
    <xf numFmtId="0" fontId="9" fillId="2" borderId="3" xfId="0" applyFont="1" applyFill="1" applyBorder="1"/>
    <xf numFmtId="0" fontId="9" fillId="2" borderId="4" xfId="0" applyFont="1" applyFill="1" applyBorder="1"/>
    <xf numFmtId="0" fontId="9" fillId="2" borderId="44" xfId="0" applyFont="1" applyFill="1" applyBorder="1"/>
    <xf numFmtId="3" fontId="9" fillId="2" borderId="31" xfId="0" applyNumberFormat="1" applyFont="1" applyFill="1" applyBorder="1"/>
    <xf numFmtId="3" fontId="9" fillId="2" borderId="3" xfId="0" applyNumberFormat="1" applyFont="1" applyFill="1" applyBorder="1"/>
    <xf numFmtId="3" fontId="20" fillId="2" borderId="32" xfId="0" applyNumberFormat="1" applyFont="1" applyFill="1" applyBorder="1"/>
    <xf numFmtId="0" fontId="19" fillId="2" borderId="2" xfId="4" applyFont="1" applyFill="1" applyBorder="1" applyAlignment="1">
      <alignment horizontal="center" vertical="center" wrapText="1"/>
    </xf>
    <xf numFmtId="3" fontId="9" fillId="3" borderId="2" xfId="0" applyNumberFormat="1" applyFont="1" applyFill="1" applyBorder="1"/>
    <xf numFmtId="4" fontId="9" fillId="2" borderId="2" xfId="0" applyNumberFormat="1" applyFont="1" applyFill="1" applyBorder="1"/>
    <xf numFmtId="0" fontId="15" fillId="2" borderId="52" xfId="0" applyFont="1" applyFill="1" applyBorder="1" applyAlignment="1">
      <alignment horizontal="center" vertical="center" wrapText="1"/>
    </xf>
    <xf numFmtId="165" fontId="15" fillId="2" borderId="52" xfId="2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center" vertical="center" wrapText="1"/>
    </xf>
    <xf numFmtId="165" fontId="15" fillId="2" borderId="41" xfId="2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right" vertical="center" wrapText="1"/>
    </xf>
    <xf numFmtId="165" fontId="23" fillId="2" borderId="8" xfId="2" applyFont="1" applyFill="1" applyBorder="1" applyAlignment="1">
      <alignment horizontal="right" vertical="center" wrapText="1"/>
    </xf>
    <xf numFmtId="166" fontId="24" fillId="2" borderId="16" xfId="0" applyNumberFormat="1" applyFont="1" applyFill="1" applyBorder="1" applyAlignment="1">
      <alignment horizontal="right"/>
    </xf>
    <xf numFmtId="166" fontId="24" fillId="2" borderId="16" xfId="2" applyNumberFormat="1" applyFont="1" applyFill="1" applyBorder="1" applyAlignment="1">
      <alignment horizontal="right"/>
    </xf>
    <xf numFmtId="166" fontId="24" fillId="2" borderId="2" xfId="0" applyNumberFormat="1" applyFont="1" applyFill="1" applyBorder="1" applyAlignment="1">
      <alignment horizontal="right"/>
    </xf>
    <xf numFmtId="166" fontId="24" fillId="2" borderId="2" xfId="2" applyNumberFormat="1" applyFont="1" applyFill="1" applyBorder="1" applyAlignment="1">
      <alignment horizontal="right"/>
    </xf>
    <xf numFmtId="166" fontId="24" fillId="2" borderId="5" xfId="0" applyNumberFormat="1" applyFont="1" applyFill="1" applyBorder="1" applyAlignment="1">
      <alignment horizontal="right"/>
    </xf>
    <xf numFmtId="166" fontId="24" fillId="2" borderId="5" xfId="2" applyNumberFormat="1" applyFont="1" applyFill="1" applyBorder="1" applyAlignment="1">
      <alignment horizontal="right"/>
    </xf>
    <xf numFmtId="166" fontId="24" fillId="2" borderId="8" xfId="0" applyNumberFormat="1" applyFont="1" applyFill="1" applyBorder="1" applyAlignment="1">
      <alignment horizontal="right"/>
    </xf>
    <xf numFmtId="166" fontId="24" fillId="2" borderId="8" xfId="2" applyNumberFormat="1" applyFont="1" applyFill="1" applyBorder="1" applyAlignment="1">
      <alignment horizontal="right"/>
    </xf>
    <xf numFmtId="165" fontId="24" fillId="2" borderId="2" xfId="2" applyNumberFormat="1" applyFont="1" applyFill="1" applyBorder="1" applyAlignment="1">
      <alignment horizontal="right"/>
    </xf>
    <xf numFmtId="166" fontId="25" fillId="2" borderId="18" xfId="2" applyNumberFormat="1" applyFont="1" applyFill="1" applyBorder="1" applyAlignment="1">
      <alignment horizontal="right"/>
    </xf>
    <xf numFmtId="166" fontId="20" fillId="2" borderId="2" xfId="0" applyNumberFormat="1" applyFont="1" applyFill="1" applyBorder="1"/>
    <xf numFmtId="43" fontId="0" fillId="2" borderId="2" xfId="0" applyNumberFormat="1" applyFill="1" applyBorder="1" applyAlignment="1">
      <alignment horizontal="center"/>
    </xf>
    <xf numFmtId="0" fontId="1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15" fillId="2" borderId="47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3" fontId="3" fillId="2" borderId="30" xfId="0" applyNumberFormat="1" applyFont="1" applyFill="1" applyBorder="1" applyAlignment="1">
      <alignment horizontal="center"/>
    </xf>
    <xf numFmtId="0" fontId="26" fillId="2" borderId="0" xfId="0" applyFont="1" applyFill="1" applyAlignment="1">
      <alignment vertical="center"/>
    </xf>
    <xf numFmtId="0" fontId="26" fillId="2" borderId="0" xfId="0" applyFont="1" applyFill="1"/>
    <xf numFmtId="0" fontId="1" fillId="2" borderId="0" xfId="0" applyFont="1" applyFill="1"/>
    <xf numFmtId="0" fontId="1" fillId="2" borderId="6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26" fillId="2" borderId="17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 wrapText="1"/>
    </xf>
    <xf numFmtId="165" fontId="4" fillId="2" borderId="20" xfId="2" applyFont="1" applyFill="1" applyBorder="1" applyAlignment="1">
      <alignment horizontal="center"/>
    </xf>
    <xf numFmtId="165" fontId="26" fillId="2" borderId="20" xfId="2" applyFont="1" applyFill="1" applyBorder="1" applyAlignment="1">
      <alignment horizontal="center"/>
    </xf>
    <xf numFmtId="0" fontId="26" fillId="2" borderId="19" xfId="0" applyFont="1" applyFill="1" applyBorder="1"/>
    <xf numFmtId="166" fontId="28" fillId="2" borderId="21" xfId="2" applyNumberFormat="1" applyFont="1" applyFill="1" applyBorder="1"/>
    <xf numFmtId="166" fontId="4" fillId="2" borderId="21" xfId="0" applyNumberFormat="1" applyFont="1" applyFill="1" applyBorder="1"/>
    <xf numFmtId="0" fontId="26" fillId="2" borderId="21" xfId="0" applyFont="1" applyFill="1" applyBorder="1" applyAlignment="1">
      <alignment horizontal="center"/>
    </xf>
    <xf numFmtId="166" fontId="26" fillId="2" borderId="21" xfId="2" applyNumberFormat="1" applyFont="1" applyFill="1" applyBorder="1"/>
    <xf numFmtId="166" fontId="26" fillId="2" borderId="48" xfId="2" applyNumberFormat="1" applyFont="1" applyFill="1" applyBorder="1"/>
    <xf numFmtId="166" fontId="26" fillId="2" borderId="2" xfId="2" applyNumberFormat="1" applyFont="1" applyFill="1" applyBorder="1"/>
    <xf numFmtId="166" fontId="26" fillId="2" borderId="20" xfId="2" applyNumberFormat="1" applyFont="1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166" fontId="0" fillId="0" borderId="46" xfId="0" applyNumberFormat="1" applyBorder="1" applyAlignment="1">
      <alignment horizontal="center"/>
    </xf>
    <xf numFmtId="0" fontId="0" fillId="0" borderId="2" xfId="0" applyBorder="1"/>
    <xf numFmtId="9" fontId="0" fillId="0" borderId="2" xfId="3" applyFont="1" applyBorder="1"/>
    <xf numFmtId="0" fontId="0" fillId="0" borderId="2" xfId="0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7" fillId="2" borderId="4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1" applyFont="1" applyFill="1" applyBorder="1" applyAlignment="1" applyProtection="1">
      <alignment vertical="center" wrapText="1"/>
      <protection locked="0"/>
    </xf>
    <xf numFmtId="0" fontId="27" fillId="2" borderId="0" xfId="0" applyFont="1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left" vertical="center" wrapText="1"/>
    </xf>
    <xf numFmtId="0" fontId="1" fillId="2" borderId="57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vertical="center"/>
    </xf>
    <xf numFmtId="0" fontId="26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6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34" fillId="2" borderId="2" xfId="0" applyFont="1" applyFill="1" applyBorder="1" applyAlignment="1">
      <alignment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1" fillId="2" borderId="0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19" fillId="2" borderId="49" xfId="4" applyFont="1" applyFill="1" applyBorder="1" applyAlignment="1">
      <alignment horizontal="center" vertical="center" wrapText="1"/>
    </xf>
    <xf numFmtId="0" fontId="19" fillId="2" borderId="50" xfId="4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47" xfId="0" applyFont="1" applyFill="1" applyBorder="1" applyAlignment="1">
      <alignment horizontal="center" vertical="center" wrapText="1"/>
    </xf>
    <xf numFmtId="0" fontId="15" fillId="2" borderId="58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0" xfId="0" applyFont="1" applyFill="1" applyBorder="1" applyAlignment="1">
      <alignment horizontal="center" vertical="center" wrapText="1"/>
    </xf>
    <xf numFmtId="0" fontId="15" fillId="2" borderId="6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20" fillId="0" borderId="1" xfId="0" applyFont="1" applyBorder="1" applyAlignment="1">
      <alignment horizontal="center"/>
    </xf>
  </cellXfs>
  <cellStyles count="20">
    <cellStyle name="Денежный [0] 2" xfId="5"/>
    <cellStyle name="Обычный" xfId="0" builtinId="0"/>
    <cellStyle name="Обычный 2" xfId="4"/>
    <cellStyle name="Обычный 2 2" xfId="6"/>
    <cellStyle name="Обычный 2 3" xfId="7"/>
    <cellStyle name="Обычный 3" xfId="8"/>
    <cellStyle name="Обычный 3 2" xfId="9"/>
    <cellStyle name="Обычный 4" xfId="10"/>
    <cellStyle name="Обычный 74" xfId="11"/>
    <cellStyle name="Обычный 81" xfId="12"/>
    <cellStyle name="Обычный 85" xfId="13"/>
    <cellStyle name="Обычный_Plan_koek" xfId="1"/>
    <cellStyle name="Процентный" xfId="3" builtinId="5"/>
    <cellStyle name="Процентный 2" xfId="14"/>
    <cellStyle name="Процентный 3" xfId="15"/>
    <cellStyle name="Финансовый" xfId="2" builtinId="3"/>
    <cellStyle name="Финансовый 2" xfId="16"/>
    <cellStyle name="Финансовый 2 2" xfId="17"/>
    <cellStyle name="Финансовый 3" xfId="18"/>
    <cellStyle name="Финансовый 4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OCIT/&#1054;&#1062;&#1080;&#1058;/&#1058;&#1077;&#1088;&#1087;&#1088;&#1086;&#1075;&#1088;&#1072;&#1084;&#1084;&#1072;%202018/&#1050;&#1057;&#1043;/&#1057;&#1090;&#1072;&#1094;&#1080;&#1086;&#1085;&#1072;&#1088;_&#1087;&#1083;&#1072;&#1085;&#1080;&#1088;&#1086;&#1074;&#1072;&#1085;&#1080;&#1077;%20&#1050;&#1057;&#1043;%20&#1085;&#1072;%202018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/OCIT/&#1054;&#1062;&#1080;&#1058;/&#1058;&#1077;&#1088;&#1087;&#1088;&#1086;&#1075;&#1088;&#1072;&#1084;&#1084;&#1072;%202018/&#1050;&#1057;&#1043;/&#1044;&#1085;&#1077;&#1074;&#1085;&#1086;&#1081;_&#1087;&#1083;&#1072;&#1085;&#1080;&#1088;&#1086;&#1074;&#1072;&#1085;&#1080;&#1077;%20&#1050;&#1057;&#1043;%20&#1085;&#1072;%202018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upicina/AppData/Roaming/Microsoft/Excel/&#1057;&#1042;&#1054;&#1044;%20&#1085;&#1072;%202018%20&#1075;.%20&#1087;&#1086;%20&#1040;&#1055;&#1055;%20&#1089;%2001%20&#1103;&#1085;&#1074;&#1072;&#1088;&#110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42;&#1054;&#1044;%20&#1085;&#1072;%202019%20&#1075;.%20&#1087;&#1086;%20&#1040;&#1055;&#1055;%20&#1089;%2001%20&#1103;&#1085;&#1074;&#1072;&#1088;&#110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/OCIT/&#1054;&#1062;&#1080;&#1058;/!!!!!!&#1054;&#1073;&#1097;&#1080;&#1081;%20&#1089;%20&#1060;&#1069;&#1054;/!!!!&#1055;&#1088;&#1080;&#1105;&#1084;%20&#1087;&#1083;&#1072;&#1085;&#1086;&#1074;-&#1079;&#1072;&#1076;&#1072;&#1085;&#1080;&#1081;%20&#1085;&#1072;%202017%20&#1075;&#1086;&#1076;/!!!!&#1057;&#1042;&#1054;&#1044;&#1067;%20&#1085;&#1072;%202017%20&#1075;&#1086;&#1076;/&#1048;&#1090;&#1086;&#1075;%20-&#1076;&#1077;&#1085;&#1100;&#1075;&#1080;-201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ekon_data/2017/&#1044;&#1045;&#1071;&#1058;&#1045;&#1051;&#1068;&#1053;&#1054;&#1057;&#1058;&#1068;%20&#1052;&#1054;/&#1052;&#1077;&#1089;&#1103;&#1095;&#1085;&#1099;&#1077;%20&#1086;&#1090;&#1095;&#1077;&#1090;&#1099;%203%20&#1082;&#1074;&#1072;&#1088;&#1090;&#1072;&#1083;%202017&#1075;.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upicina/AppData/Roaming/Microsoft/Excel/&#1057;&#1042;&#1054;&#1044;%20&#1085;&#1072;%202018&#1075;.%20&#1087;&#1086;%20&#1089;&#1090;&#1072;&#1094;&#1080;&#1086;&#1085;&#1072;&#1088;&#1091;%20-%20&#1076;&#1083;&#1103;%20&#1082;&#1086;&#1084;&#1080;&#1089;&#1089;&#1080;&#1080;%20(&#1056;&#1040;&#1041;&#1054;&#1063;&#1040;&#1071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/OCIT/&#1054;&#1062;&#1080;&#1058;/&#1058;&#1077;&#1088;&#1087;&#1088;&#1086;&#1075;&#1088;&#1072;&#1084;&#1084;&#1072;%202018/!!!&#1056;&#1072;&#1089;&#1095;&#1077;&#1090;%20&#1087;&#1086;&#1076;&#1091;&#1096;&#1077;&#1074;&#1086;&#1075;&#1086;%20&#1085;&#1086;&#1088;&#1084;&#1072;&#1090;&#1080;&#1074;&#1072;%20&#1087;&#1086;%20&#1089;&#1082;&#1086;&#1088;&#1086;&#1081;%20&#1087;&#1086;&#1084;&#1086;&#1097;&#1080;/01&#1055;&#1086;&#1076;&#1091;&#1096;&#1077;&#1074;&#1086;&#1081;%20&#1103;&#1085;&#1074;&#1072;&#1088;&#1100;/!!!%20&#1056;&#1072;&#1089;&#1095;&#1077;&#1090;%20&#1087;&#1086;&#1076;&#1091;&#1096;&#1077;&#1074;&#1086;&#1075;&#1086;%20&#1085;&#1072;%20&#1103;&#1085;&#1074;&#1072;&#1088;&#1100;%20201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upicina/AppData/Roaming/Microsoft/Excel/&#1057;&#1042;&#1054;&#1044;%20&#1087;&#1086;%20&#1091;&#1089;&#1083;&#1091;&#1075;&#1072;&#1084;%20&#1076;&#1080;&#1072;&#1083;&#1080;&#1079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базовой ставки"/>
      <sheetName val="Тарифы"/>
      <sheetName val="Объемы"/>
      <sheetName val="Потребность МО"/>
      <sheetName val="Финансовый план"/>
      <sheetName val="Расчет СКЗ подгрупп"/>
      <sheetName val="Справочник 1 не надо"/>
      <sheetName val="Финансовый план (2)"/>
      <sheetName val="ВМП"/>
      <sheetName val="Расчет средневзвеш уровня"/>
    </sheetNames>
    <sheetDataSet>
      <sheetData sheetId="0" refreshError="1"/>
      <sheetData sheetId="1" refreshError="1"/>
      <sheetData sheetId="2" refreshError="1"/>
      <sheetData sheetId="3"/>
      <sheetData sheetId="4">
        <row r="3">
          <cell r="J3">
            <v>30715.052656666667</v>
          </cell>
          <cell r="S3">
            <v>1125741462.7196157</v>
          </cell>
        </row>
        <row r="4">
          <cell r="J4">
            <v>22686.988999999987</v>
          </cell>
          <cell r="S4">
            <v>623759501.5743469</v>
          </cell>
        </row>
        <row r="5">
          <cell r="J5">
            <v>6499.7914999999985</v>
          </cell>
          <cell r="S5">
            <v>352241482.3468827</v>
          </cell>
        </row>
        <row r="6">
          <cell r="J6">
            <v>600.00000000000011</v>
          </cell>
          <cell r="S6">
            <v>10694413.949762346</v>
          </cell>
        </row>
        <row r="7">
          <cell r="J7">
            <v>18102.803167256563</v>
          </cell>
          <cell r="S7">
            <v>460795901.15573889</v>
          </cell>
        </row>
        <row r="8">
          <cell r="J8">
            <v>13472.08018240546</v>
          </cell>
          <cell r="S8">
            <v>268924447.95695466</v>
          </cell>
        </row>
        <row r="9">
          <cell r="J9">
            <v>2809.9999999999995</v>
          </cell>
          <cell r="S9">
            <v>51226041.874314614</v>
          </cell>
        </row>
        <row r="10">
          <cell r="J10">
            <v>90.000000000000014</v>
          </cell>
          <cell r="S10">
            <v>1430146.7996808509</v>
          </cell>
        </row>
        <row r="11">
          <cell r="J11">
            <v>1400</v>
          </cell>
          <cell r="S11">
            <v>29207342</v>
          </cell>
        </row>
        <row r="12">
          <cell r="J12">
            <v>180</v>
          </cell>
          <cell r="S12">
            <v>3899361.9000000004</v>
          </cell>
        </row>
        <row r="13">
          <cell r="J13">
            <v>0</v>
          </cell>
          <cell r="S13">
            <v>0</v>
          </cell>
        </row>
        <row r="14">
          <cell r="J14">
            <v>0</v>
          </cell>
          <cell r="S14">
            <v>0</v>
          </cell>
        </row>
        <row r="16">
          <cell r="J16">
            <v>40</v>
          </cell>
          <cell r="S16">
            <v>4327665.72</v>
          </cell>
        </row>
        <row r="18">
          <cell r="J18">
            <v>2</v>
          </cell>
          <cell r="S18">
            <v>192697</v>
          </cell>
        </row>
        <row r="19">
          <cell r="J19">
            <v>1510.2785898538273</v>
          </cell>
          <cell r="S19">
            <v>27645271.091809541</v>
          </cell>
        </row>
        <row r="20">
          <cell r="J20">
            <v>1118.9999999999998</v>
          </cell>
          <cell r="S20">
            <v>20024976.155461594</v>
          </cell>
        </row>
        <row r="21">
          <cell r="J21">
            <v>974.86746987951744</v>
          </cell>
          <cell r="S21">
            <v>15118222.716291388</v>
          </cell>
        </row>
        <row r="22">
          <cell r="J22">
            <v>830.1390134529147</v>
          </cell>
          <cell r="S22">
            <v>14648274.040419785</v>
          </cell>
        </row>
        <row r="23">
          <cell r="J23">
            <v>841.20171062009967</v>
          </cell>
          <cell r="S23">
            <v>14009415.188676</v>
          </cell>
        </row>
        <row r="24">
          <cell r="J24">
            <v>1355.2189281641956</v>
          </cell>
          <cell r="S24">
            <v>24031750.605931427</v>
          </cell>
        </row>
        <row r="25">
          <cell r="J25">
            <v>179.99999999999997</v>
          </cell>
          <cell r="S25">
            <v>3195702.0820336109</v>
          </cell>
        </row>
        <row r="26">
          <cell r="J26">
            <v>1425.0000000000002</v>
          </cell>
          <cell r="S26">
            <v>24486222.611450266</v>
          </cell>
        </row>
        <row r="27">
          <cell r="J27">
            <v>454.99999999999994</v>
          </cell>
          <cell r="S27">
            <v>7410011.6367165986</v>
          </cell>
        </row>
        <row r="28">
          <cell r="J28">
            <v>120</v>
          </cell>
          <cell r="S28">
            <v>2049229.3665822505</v>
          </cell>
        </row>
        <row r="29">
          <cell r="J29">
            <v>1580.1417147108039</v>
          </cell>
          <cell r="S29">
            <v>25859550.887566045</v>
          </cell>
        </row>
        <row r="30">
          <cell r="J30">
            <v>11800.03301222466</v>
          </cell>
          <cell r="S30">
            <v>247733760.16781053</v>
          </cell>
        </row>
        <row r="31">
          <cell r="J31">
            <v>8197.5191500000001</v>
          </cell>
          <cell r="S31">
            <v>180143366.81004947</v>
          </cell>
        </row>
        <row r="32">
          <cell r="J32">
            <v>772.99999999999989</v>
          </cell>
          <cell r="S32">
            <v>14045644.320253717</v>
          </cell>
        </row>
        <row r="33">
          <cell r="J33">
            <v>1180.0000000000007</v>
          </cell>
          <cell r="S33">
            <v>19309541.8658568</v>
          </cell>
        </row>
        <row r="34">
          <cell r="J34">
            <v>1020.0000000000001</v>
          </cell>
          <cell r="S34">
            <v>18090601.778252635</v>
          </cell>
        </row>
        <row r="35">
          <cell r="J35">
            <v>625.00000000000023</v>
          </cell>
          <cell r="S35">
            <v>10226094.584734311</v>
          </cell>
        </row>
        <row r="36">
          <cell r="J36">
            <v>2208.0989781021899</v>
          </cell>
          <cell r="S36">
            <v>44064728.73690477</v>
          </cell>
        </row>
        <row r="37">
          <cell r="J37">
            <v>1064.0000000000005</v>
          </cell>
          <cell r="S37">
            <v>17584186.348993406</v>
          </cell>
        </row>
        <row r="38">
          <cell r="J38">
            <v>601.99999999999955</v>
          </cell>
          <cell r="S38">
            <v>10805477.35513624</v>
          </cell>
        </row>
        <row r="39">
          <cell r="J39">
            <v>750.00000000000011</v>
          </cell>
          <cell r="S39">
            <v>11178015.931562223</v>
          </cell>
        </row>
        <row r="40">
          <cell r="J40">
            <v>451.99999999999966</v>
          </cell>
          <cell r="S40">
            <v>7824918.2671593409</v>
          </cell>
        </row>
        <row r="41">
          <cell r="J41">
            <v>714.08835341365454</v>
          </cell>
          <cell r="S41">
            <v>12031899.484143861</v>
          </cell>
        </row>
        <row r="42">
          <cell r="J42">
            <v>489.99999999999994</v>
          </cell>
          <cell r="S42">
            <v>8743725.7654177099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базовой ставки"/>
      <sheetName val="Тарифы"/>
      <sheetName val="Потребность МО"/>
      <sheetName val="Объемы"/>
      <sheetName val="Потребность по статистике"/>
      <sheetName val="Финансовый план"/>
      <sheetName val="Справочник дневной, стационар"/>
      <sheetName val="Справочник 1 не надо"/>
      <sheetName val="Справочник для тестирования ста"/>
      <sheetName val="Финансовый план (2)"/>
    </sheetNames>
    <sheetDataSet>
      <sheetData sheetId="0"/>
      <sheetData sheetId="1"/>
      <sheetData sheetId="2"/>
      <sheetData sheetId="3"/>
      <sheetData sheetId="4"/>
      <sheetData sheetId="5">
        <row r="3">
          <cell r="B3">
            <v>947.66666666666663</v>
          </cell>
        </row>
        <row r="50">
          <cell r="B50">
            <v>3500.3333333333335</v>
          </cell>
          <cell r="G50">
            <v>32667018.999999996</v>
          </cell>
        </row>
        <row r="51">
          <cell r="B51">
            <v>3290.3333333333335</v>
          </cell>
          <cell r="G51">
            <v>33812530.463333338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предложений МО"/>
      <sheetName val="Скорректировано по объемам"/>
      <sheetName val="Скорректировано по профилям"/>
      <sheetName val="Иногор объемы"/>
      <sheetName val="цена с иногород."/>
      <sheetName val="Цена иногор."/>
      <sheetName val="Сумма с ин"/>
      <sheetName val="Сумма  иног"/>
      <sheetName val="Сумма без  иногор"/>
      <sheetName val="ЦЗ"/>
      <sheetName val="в том числе в подразделениях"/>
      <sheetName val="в том числе в подр (обьемы)"/>
      <sheetName val="в том числе в подр (стоимость)"/>
      <sheetName val="расчет сурдологии"/>
      <sheetName val="расчет тарифа"/>
      <sheetName val="ГТС"/>
      <sheetName val="Расчет онкологии"/>
    </sheetNames>
    <sheetDataSet>
      <sheetData sheetId="0" refreshError="1"/>
      <sheetData sheetId="1" refreshError="1"/>
      <sheetData sheetId="2">
        <row r="6">
          <cell r="EM6">
            <v>1294</v>
          </cell>
        </row>
        <row r="63">
          <cell r="L63">
            <v>24800</v>
          </cell>
          <cell r="M63">
            <v>4345</v>
          </cell>
          <cell r="N63">
            <v>25305</v>
          </cell>
          <cell r="O63">
            <v>71490</v>
          </cell>
          <cell r="R63">
            <v>24960</v>
          </cell>
          <cell r="S63">
            <v>6247</v>
          </cell>
          <cell r="T63">
            <v>31268</v>
          </cell>
          <cell r="U63">
            <v>85729</v>
          </cell>
          <cell r="Y63">
            <v>16100</v>
          </cell>
          <cell r="Z63">
            <v>3346</v>
          </cell>
          <cell r="AA63">
            <v>20149</v>
          </cell>
          <cell r="AB63">
            <v>56937</v>
          </cell>
          <cell r="AE63">
            <v>19904</v>
          </cell>
          <cell r="AF63">
            <v>4397</v>
          </cell>
          <cell r="AG63">
            <v>23631</v>
          </cell>
          <cell r="AH63">
            <v>67369</v>
          </cell>
          <cell r="AK63">
            <v>15296</v>
          </cell>
          <cell r="AL63">
            <v>2993</v>
          </cell>
          <cell r="AM63">
            <v>16413</v>
          </cell>
          <cell r="AN63">
            <v>47151</v>
          </cell>
          <cell r="AQ63">
            <v>23947</v>
          </cell>
          <cell r="AR63">
            <v>4252</v>
          </cell>
          <cell r="AS63">
            <v>28891</v>
          </cell>
          <cell r="AT63">
            <v>80101</v>
          </cell>
          <cell r="AW63">
            <v>7600</v>
          </cell>
          <cell r="AX63">
            <v>1611</v>
          </cell>
          <cell r="AY63">
            <v>8622</v>
          </cell>
          <cell r="AZ63">
            <v>24581</v>
          </cell>
          <cell r="BC63">
            <v>22650</v>
          </cell>
          <cell r="BD63">
            <v>5422</v>
          </cell>
          <cell r="BE63">
            <v>28779</v>
          </cell>
          <cell r="BF63">
            <v>80366</v>
          </cell>
          <cell r="BI63">
            <v>8007</v>
          </cell>
          <cell r="BJ63">
            <v>1884</v>
          </cell>
          <cell r="BK63">
            <v>14254</v>
          </cell>
          <cell r="BL63">
            <v>39771</v>
          </cell>
          <cell r="BO63">
            <v>7000</v>
          </cell>
          <cell r="BP63">
            <v>1747</v>
          </cell>
          <cell r="BQ63">
            <v>10498</v>
          </cell>
          <cell r="BR63">
            <v>29347</v>
          </cell>
          <cell r="BU63">
            <v>31956</v>
          </cell>
          <cell r="BV63">
            <v>4999</v>
          </cell>
          <cell r="BW63">
            <v>37133</v>
          </cell>
          <cell r="BX63">
            <v>102502</v>
          </cell>
          <cell r="CA63">
            <v>127950</v>
          </cell>
          <cell r="CB63">
            <v>21096</v>
          </cell>
          <cell r="CC63">
            <v>148734</v>
          </cell>
          <cell r="CD63">
            <v>413609</v>
          </cell>
          <cell r="CG63">
            <v>105920</v>
          </cell>
          <cell r="CH63">
            <v>19062</v>
          </cell>
          <cell r="CI63">
            <v>112878</v>
          </cell>
          <cell r="CJ63">
            <v>320769</v>
          </cell>
          <cell r="CM63">
            <v>16342</v>
          </cell>
          <cell r="CN63">
            <v>3952</v>
          </cell>
          <cell r="CO63">
            <v>19355</v>
          </cell>
          <cell r="CP63">
            <v>54104</v>
          </cell>
          <cell r="CS63">
            <v>24220</v>
          </cell>
          <cell r="CT63">
            <v>4614</v>
          </cell>
          <cell r="CU63">
            <v>29232</v>
          </cell>
          <cell r="CV63">
            <v>82983</v>
          </cell>
          <cell r="CY63">
            <v>15987</v>
          </cell>
          <cell r="CZ63">
            <v>4514</v>
          </cell>
          <cell r="DA63">
            <v>19671</v>
          </cell>
          <cell r="DB63">
            <v>55265</v>
          </cell>
          <cell r="DE63">
            <v>10925</v>
          </cell>
          <cell r="DF63">
            <v>3834</v>
          </cell>
          <cell r="DG63">
            <v>10453</v>
          </cell>
          <cell r="DH63">
            <v>29381</v>
          </cell>
          <cell r="DK63">
            <v>84100</v>
          </cell>
          <cell r="DL63">
            <v>21048</v>
          </cell>
          <cell r="DM63">
            <v>115667</v>
          </cell>
          <cell r="DN63">
            <v>327408</v>
          </cell>
          <cell r="DQ63">
            <v>25355</v>
          </cell>
          <cell r="DR63">
            <v>4937</v>
          </cell>
          <cell r="DS63">
            <v>30699</v>
          </cell>
          <cell r="DT63">
            <v>84945</v>
          </cell>
          <cell r="DW63">
            <v>26850</v>
          </cell>
          <cell r="DX63">
            <v>4689</v>
          </cell>
          <cell r="DY63">
            <v>29168</v>
          </cell>
          <cell r="DZ63">
            <v>83711</v>
          </cell>
          <cell r="EC63">
            <v>13896</v>
          </cell>
          <cell r="ED63">
            <v>2873</v>
          </cell>
          <cell r="EE63">
            <v>15313</v>
          </cell>
          <cell r="EF63">
            <v>43259</v>
          </cell>
          <cell r="EI63">
            <v>10530</v>
          </cell>
          <cell r="EJ63">
            <v>2916</v>
          </cell>
          <cell r="EK63">
            <v>10292</v>
          </cell>
          <cell r="EL63">
            <v>28560</v>
          </cell>
          <cell r="EO63">
            <v>12800</v>
          </cell>
          <cell r="EP63">
            <v>2677</v>
          </cell>
          <cell r="EQ63">
            <v>19413</v>
          </cell>
          <cell r="ER63">
            <v>54853</v>
          </cell>
          <cell r="EU63">
            <v>13005</v>
          </cell>
          <cell r="EV63">
            <v>3228</v>
          </cell>
          <cell r="EW63">
            <v>15656</v>
          </cell>
          <cell r="EX63">
            <v>46056</v>
          </cell>
          <cell r="FA63">
            <v>115600</v>
          </cell>
          <cell r="FB63">
            <v>9300</v>
          </cell>
          <cell r="FC63">
            <v>10717</v>
          </cell>
          <cell r="FD63">
            <v>31316</v>
          </cell>
          <cell r="FG63">
            <v>128600</v>
          </cell>
          <cell r="FH63">
            <v>33439</v>
          </cell>
          <cell r="FI63">
            <v>31105</v>
          </cell>
          <cell r="FJ63">
            <v>96475</v>
          </cell>
          <cell r="FM63">
            <v>65030</v>
          </cell>
          <cell r="FN63">
            <v>0</v>
          </cell>
          <cell r="FO63">
            <v>3600</v>
          </cell>
          <cell r="FP63">
            <v>10799</v>
          </cell>
          <cell r="FS63">
            <v>19785</v>
          </cell>
          <cell r="FT63">
            <v>14162</v>
          </cell>
          <cell r="FU63">
            <v>95524</v>
          </cell>
          <cell r="FV63">
            <v>205377</v>
          </cell>
          <cell r="FY63">
            <v>4500</v>
          </cell>
          <cell r="FZ63">
            <v>0</v>
          </cell>
          <cell r="GA63">
            <v>10656</v>
          </cell>
          <cell r="GB63">
            <v>44754</v>
          </cell>
          <cell r="GE63">
            <v>129500</v>
          </cell>
          <cell r="GF63">
            <v>0</v>
          </cell>
          <cell r="GG63">
            <v>233</v>
          </cell>
          <cell r="GH63">
            <v>500</v>
          </cell>
          <cell r="GK63">
            <v>1500</v>
          </cell>
          <cell r="GL63">
            <v>30844</v>
          </cell>
          <cell r="GM63">
            <v>0</v>
          </cell>
          <cell r="GN63">
            <v>0</v>
          </cell>
          <cell r="GQ63">
            <v>140600</v>
          </cell>
          <cell r="GR63">
            <v>101620</v>
          </cell>
          <cell r="GS63">
            <v>85702</v>
          </cell>
          <cell r="GT63">
            <v>255609</v>
          </cell>
          <cell r="GW63">
            <v>35000</v>
          </cell>
          <cell r="GX63">
            <v>803</v>
          </cell>
          <cell r="GY63">
            <v>16330</v>
          </cell>
          <cell r="GZ63">
            <v>58718</v>
          </cell>
          <cell r="HC63">
            <v>68349</v>
          </cell>
          <cell r="HD63">
            <v>12036</v>
          </cell>
          <cell r="HE63">
            <v>68702</v>
          </cell>
          <cell r="HF63">
            <v>195734</v>
          </cell>
          <cell r="HI63">
            <v>79327</v>
          </cell>
          <cell r="HJ63">
            <v>12311</v>
          </cell>
          <cell r="HK63">
            <v>77938</v>
          </cell>
          <cell r="HL63">
            <v>216440</v>
          </cell>
          <cell r="HO63">
            <v>137764</v>
          </cell>
          <cell r="HP63">
            <v>20785</v>
          </cell>
          <cell r="HQ63">
            <v>131238</v>
          </cell>
          <cell r="HR63">
            <v>371288</v>
          </cell>
          <cell r="HU63">
            <v>13800</v>
          </cell>
          <cell r="HV63">
            <v>7741</v>
          </cell>
          <cell r="HW63">
            <v>17406</v>
          </cell>
          <cell r="HX63">
            <v>51842</v>
          </cell>
          <cell r="IA63">
            <v>74129</v>
          </cell>
          <cell r="IB63">
            <v>6080</v>
          </cell>
          <cell r="IC63">
            <v>44949</v>
          </cell>
          <cell r="ID63">
            <v>132006</v>
          </cell>
          <cell r="IG63">
            <v>47468</v>
          </cell>
          <cell r="IH63">
            <v>3885</v>
          </cell>
          <cell r="II63">
            <v>37028</v>
          </cell>
          <cell r="IJ63">
            <v>108837</v>
          </cell>
          <cell r="IM63">
            <v>45273</v>
          </cell>
          <cell r="IN63">
            <v>4381</v>
          </cell>
          <cell r="IO63">
            <v>32152</v>
          </cell>
          <cell r="IP63">
            <v>93577</v>
          </cell>
          <cell r="IS63">
            <v>27500</v>
          </cell>
          <cell r="IT63">
            <v>2316</v>
          </cell>
          <cell r="IU63">
            <v>32078</v>
          </cell>
          <cell r="IV63">
            <v>68966</v>
          </cell>
          <cell r="IY63">
            <v>4600</v>
          </cell>
          <cell r="IZ63">
            <v>1000</v>
          </cell>
          <cell r="JA63">
            <v>5484</v>
          </cell>
          <cell r="JB63">
            <v>15333</v>
          </cell>
          <cell r="JE63">
            <v>9700</v>
          </cell>
          <cell r="JF63">
            <v>0</v>
          </cell>
          <cell r="JG63">
            <v>9094</v>
          </cell>
          <cell r="JH63">
            <v>26280</v>
          </cell>
          <cell r="JK63">
            <v>2600</v>
          </cell>
          <cell r="JM63">
            <v>4629</v>
          </cell>
          <cell r="JN63">
            <v>12900</v>
          </cell>
          <cell r="JQ63">
            <v>730</v>
          </cell>
          <cell r="JS63">
            <v>1328</v>
          </cell>
          <cell r="JT63">
            <v>3770</v>
          </cell>
          <cell r="JW63">
            <v>550</v>
          </cell>
          <cell r="JX63">
            <v>0</v>
          </cell>
          <cell r="JY63">
            <v>0</v>
          </cell>
          <cell r="JZ63">
            <v>0</v>
          </cell>
          <cell r="KC63">
            <v>300</v>
          </cell>
          <cell r="KD63">
            <v>0</v>
          </cell>
          <cell r="KE63">
            <v>515</v>
          </cell>
          <cell r="KF63">
            <v>1700</v>
          </cell>
          <cell r="KI63">
            <v>675</v>
          </cell>
          <cell r="KJ63">
            <v>0</v>
          </cell>
          <cell r="KK63">
            <v>1137</v>
          </cell>
          <cell r="KL63">
            <v>3825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</row>
      </sheetData>
      <sheetData sheetId="3" refreshError="1"/>
      <sheetData sheetId="4">
        <row r="5">
          <cell r="FN5">
            <v>0</v>
          </cell>
        </row>
      </sheetData>
      <sheetData sheetId="5">
        <row r="147">
          <cell r="L147">
            <v>80869.31</v>
          </cell>
        </row>
      </sheetData>
      <sheetData sheetId="6">
        <row r="8">
          <cell r="T8">
            <v>0</v>
          </cell>
        </row>
      </sheetData>
      <sheetData sheetId="7">
        <row r="8">
          <cell r="P8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>
        <row r="63">
          <cell r="JT63">
            <v>8825985.7400000002</v>
          </cell>
        </row>
      </sheetData>
      <sheetData sheetId="13" refreshError="1"/>
      <sheetData sheetId="14">
        <row r="21">
          <cell r="H21">
            <v>735342788.17929053</v>
          </cell>
        </row>
        <row r="22">
          <cell r="H22">
            <v>231721741</v>
          </cell>
        </row>
        <row r="23">
          <cell r="H23">
            <v>1763699774.0707095</v>
          </cell>
        </row>
        <row r="24">
          <cell r="H24">
            <v>2730764303.25</v>
          </cell>
        </row>
      </sheetData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предложений МО"/>
      <sheetName val="Скорректировано по объемам"/>
      <sheetName val="Скорректировано по профилям"/>
      <sheetName val="Сравнение предложений с 2018"/>
      <sheetName val="Иногор объемы"/>
      <sheetName val="цена с иногород."/>
      <sheetName val="Цена иногор."/>
      <sheetName val="Сумма с ин"/>
      <sheetName val="Сумма  иног"/>
      <sheetName val="Сумма без  иногор"/>
      <sheetName val="в том числе в подразделениях"/>
      <sheetName val="расчет тарифа"/>
      <sheetName val="подр объемы"/>
      <sheetName val="подр Боткина"/>
      <sheetName val="расчет сурдологии"/>
      <sheetName val="ГТС"/>
      <sheetName val="ГТС (в ГТС)"/>
      <sheetName val="сравнение с 2018"/>
      <sheetName val="Расчет онкологии"/>
      <sheetName val="ФМПП"/>
      <sheetName val="Боткина"/>
      <sheetName val="Лист1 (2)"/>
      <sheetName val="Лист3"/>
      <sheetName val="Лист1"/>
      <sheetName val="Лист2"/>
      <sheetName val="план по иногор"/>
      <sheetName val="Лист4"/>
      <sheetName val="ОВФ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Y8">
            <v>110542</v>
          </cell>
          <cell r="AC8">
            <v>76204790.229999989</v>
          </cell>
          <cell r="AD8">
            <v>52134264.469999991</v>
          </cell>
          <cell r="AE8">
            <v>10080000</v>
          </cell>
          <cell r="AF8">
            <v>13990525.760000002</v>
          </cell>
        </row>
        <row r="9">
          <cell r="AC9">
            <v>118157402.20999998</v>
          </cell>
          <cell r="AD9">
            <v>83524942.069999978</v>
          </cell>
          <cell r="AE9">
            <v>25081740</v>
          </cell>
          <cell r="AF9">
            <v>9550720.1399999987</v>
          </cell>
        </row>
        <row r="10">
          <cell r="AC10">
            <v>43014756.399999999</v>
          </cell>
          <cell r="AD10">
            <v>39917985.399999999</v>
          </cell>
          <cell r="AE10">
            <v>0</v>
          </cell>
          <cell r="AF10">
            <v>3096771</v>
          </cell>
        </row>
        <row r="11">
          <cell r="AC11">
            <v>123366924.36</v>
          </cell>
          <cell r="AD11">
            <v>11060909.559999999</v>
          </cell>
          <cell r="AE11">
            <v>12207549.439999999</v>
          </cell>
          <cell r="AF11">
            <v>100098465.36</v>
          </cell>
        </row>
        <row r="12">
          <cell r="AC12">
            <v>15697249.800000001</v>
          </cell>
          <cell r="AD12">
            <v>1338540</v>
          </cell>
          <cell r="AE12">
            <v>0</v>
          </cell>
          <cell r="AF12">
            <v>14358709.800000001</v>
          </cell>
        </row>
        <row r="13">
          <cell r="AC13">
            <v>20981025.020000003</v>
          </cell>
          <cell r="AD13">
            <v>20981025.020000003</v>
          </cell>
          <cell r="AE13">
            <v>0</v>
          </cell>
          <cell r="AF13">
            <v>0</v>
          </cell>
        </row>
        <row r="18">
          <cell r="AC18">
            <v>21052475.82</v>
          </cell>
          <cell r="AD18">
            <v>592875</v>
          </cell>
          <cell r="AE18">
            <v>20459600.82</v>
          </cell>
          <cell r="AF18">
            <v>0</v>
          </cell>
        </row>
        <row r="19">
          <cell r="AC19">
            <v>229345929.36000001</v>
          </cell>
          <cell r="AD19">
            <v>63847380.239999995</v>
          </cell>
          <cell r="AE19">
            <v>42354404.25</v>
          </cell>
          <cell r="AF19">
            <v>123144144.87000002</v>
          </cell>
        </row>
        <row r="20">
          <cell r="AC20">
            <v>45914927.289999999</v>
          </cell>
          <cell r="AD20">
            <v>19350335.579999998</v>
          </cell>
          <cell r="AE20">
            <v>474744</v>
          </cell>
          <cell r="AF20">
            <v>26089847.710000001</v>
          </cell>
        </row>
        <row r="21">
          <cell r="AC21">
            <v>114897460.74000001</v>
          </cell>
          <cell r="AD21">
            <v>32873059.140000001</v>
          </cell>
          <cell r="AE21">
            <v>10165455.9</v>
          </cell>
          <cell r="AF21">
            <v>71858945.700000003</v>
          </cell>
        </row>
        <row r="22">
          <cell r="AC22">
            <v>133324563.83</v>
          </cell>
          <cell r="AD22">
            <v>42258437.840000004</v>
          </cell>
          <cell r="AE22">
            <v>11927943</v>
          </cell>
          <cell r="AF22">
            <v>79138182.989999995</v>
          </cell>
        </row>
        <row r="23">
          <cell r="AC23">
            <v>226068130.47</v>
          </cell>
          <cell r="AD23">
            <v>60221073.209999993</v>
          </cell>
          <cell r="AE23">
            <v>17363761.800000001</v>
          </cell>
          <cell r="AF23">
            <v>148483295.46000001</v>
          </cell>
        </row>
        <row r="24">
          <cell r="AC24">
            <v>30430636.289999999</v>
          </cell>
          <cell r="AD24">
            <v>5988646.8999999994</v>
          </cell>
          <cell r="AE24">
            <v>5364607.2</v>
          </cell>
          <cell r="AF24">
            <v>19077382.190000001</v>
          </cell>
        </row>
        <row r="25">
          <cell r="AC25">
            <v>109216706.31999999</v>
          </cell>
          <cell r="AD25">
            <v>51349674.859999999</v>
          </cell>
          <cell r="AE25">
            <v>4587213.8999999994</v>
          </cell>
          <cell r="AF25">
            <v>53279817.560000002</v>
          </cell>
        </row>
        <row r="26">
          <cell r="AC26">
            <v>80245623.019999996</v>
          </cell>
          <cell r="AD26">
            <v>43691206.75</v>
          </cell>
          <cell r="AE26">
            <v>2409325.8000000003</v>
          </cell>
          <cell r="AF26">
            <v>34145090.469999999</v>
          </cell>
        </row>
        <row r="27">
          <cell r="AC27">
            <v>70385806.570000008</v>
          </cell>
          <cell r="AD27">
            <v>32838761.859999999</v>
          </cell>
          <cell r="AE27">
            <v>2568365.0399999996</v>
          </cell>
          <cell r="AF27">
            <v>34978679.670000009</v>
          </cell>
        </row>
        <row r="28">
          <cell r="AC28">
            <v>39793011.960000001</v>
          </cell>
          <cell r="AD28">
            <v>9444087</v>
          </cell>
          <cell r="AE28">
            <v>1194133.08</v>
          </cell>
          <cell r="AF28">
            <v>29154791.880000003</v>
          </cell>
        </row>
        <row r="30">
          <cell r="AC30">
            <v>6524411.1199999992</v>
          </cell>
          <cell r="AD30">
            <v>2222479.38</v>
          </cell>
          <cell r="AE30">
            <v>292648.5</v>
          </cell>
          <cell r="AF30">
            <v>4009283.2399999998</v>
          </cell>
        </row>
        <row r="36">
          <cell r="AC36">
            <v>14923408.530000001</v>
          </cell>
          <cell r="AD36">
            <v>3509858.2299999995</v>
          </cell>
          <cell r="AE36">
            <v>0</v>
          </cell>
          <cell r="AF36">
            <v>11413550.300000001</v>
          </cell>
        </row>
        <row r="37">
          <cell r="AC37">
            <v>4853590</v>
          </cell>
          <cell r="AD37">
            <v>1285650</v>
          </cell>
          <cell r="AE37">
            <v>0</v>
          </cell>
          <cell r="AF37">
            <v>3567940</v>
          </cell>
        </row>
        <row r="39">
          <cell r="AC39">
            <v>0</v>
          </cell>
          <cell r="AD39">
            <v>0</v>
          </cell>
          <cell r="AE39">
            <v>0</v>
          </cell>
          <cell r="AF39">
            <v>0</v>
          </cell>
        </row>
        <row r="45">
          <cell r="AC45">
            <v>0</v>
          </cell>
          <cell r="AD45">
            <v>0</v>
          </cell>
          <cell r="AE45">
            <v>0</v>
          </cell>
          <cell r="AF45">
            <v>0</v>
          </cell>
        </row>
        <row r="53">
          <cell r="AC53">
            <v>0</v>
          </cell>
          <cell r="AD53">
            <v>0</v>
          </cell>
          <cell r="AE53">
            <v>0</v>
          </cell>
          <cell r="AF53">
            <v>0</v>
          </cell>
        </row>
        <row r="55">
          <cell r="AC55">
            <v>0</v>
          </cell>
          <cell r="AD55">
            <v>0</v>
          </cell>
          <cell r="AE55">
            <v>0</v>
          </cell>
          <cell r="AF55">
            <v>0</v>
          </cell>
        </row>
        <row r="57">
          <cell r="AC57">
            <v>42979455.010000005</v>
          </cell>
          <cell r="AD57">
            <v>14890929.260000002</v>
          </cell>
          <cell r="AE57">
            <v>3439267.99</v>
          </cell>
          <cell r="AF57">
            <v>24649257.760000002</v>
          </cell>
        </row>
        <row r="58">
          <cell r="AC58">
            <v>47028141.599999994</v>
          </cell>
          <cell r="AD58">
            <v>11093166.509999998</v>
          </cell>
          <cell r="AE58">
            <v>3302980.2700000005</v>
          </cell>
          <cell r="AF58">
            <v>32631994.82</v>
          </cell>
        </row>
        <row r="59">
          <cell r="AC59">
            <v>31371724.399999999</v>
          </cell>
          <cell r="AD59">
            <v>10497440.15</v>
          </cell>
          <cell r="AE59">
            <v>2274798.87</v>
          </cell>
          <cell r="AF59">
            <v>18599485.379999999</v>
          </cell>
        </row>
        <row r="60">
          <cell r="AC60">
            <v>36659650.330000006</v>
          </cell>
          <cell r="AD60">
            <v>9921350.7000000011</v>
          </cell>
          <cell r="AE60">
            <v>2179948</v>
          </cell>
          <cell r="AF60">
            <v>24558351.630000003</v>
          </cell>
        </row>
        <row r="61">
          <cell r="AC61">
            <v>26951134.640000001</v>
          </cell>
          <cell r="AD61">
            <v>8187179.9800000004</v>
          </cell>
          <cell r="AE61">
            <v>2692641.28</v>
          </cell>
          <cell r="AF61">
            <v>16071313.380000001</v>
          </cell>
        </row>
        <row r="62">
          <cell r="AC62">
            <v>42544196.299999997</v>
          </cell>
          <cell r="AD62">
            <v>11751543.249999998</v>
          </cell>
          <cell r="AE62">
            <v>2788617.64</v>
          </cell>
          <cell r="AF62">
            <v>28004035.41</v>
          </cell>
        </row>
        <row r="63">
          <cell r="AC63">
            <v>14651782.25</v>
          </cell>
          <cell r="AD63">
            <v>4451598.9400000004</v>
          </cell>
          <cell r="AE63">
            <v>1416190.0999999999</v>
          </cell>
          <cell r="AF63">
            <v>8783993.209999999</v>
          </cell>
        </row>
        <row r="64">
          <cell r="AC64">
            <v>44164324.630000003</v>
          </cell>
          <cell r="AD64">
            <v>8922954.3099999987</v>
          </cell>
          <cell r="AE64">
            <v>3571641.86</v>
          </cell>
          <cell r="AF64">
            <v>31669728.460000005</v>
          </cell>
        </row>
        <row r="65">
          <cell r="AC65">
            <v>13141199.32</v>
          </cell>
          <cell r="AD65">
            <v>3132756.4600000004</v>
          </cell>
          <cell r="AE65">
            <v>795987.04000000015</v>
          </cell>
          <cell r="AF65">
            <v>9212455.8200000003</v>
          </cell>
        </row>
        <row r="66">
          <cell r="AC66">
            <v>19317730.079999998</v>
          </cell>
          <cell r="AD66">
            <v>4425139.83</v>
          </cell>
          <cell r="AE66">
            <v>1193369.4400000002</v>
          </cell>
          <cell r="AF66">
            <v>13699220.809999999</v>
          </cell>
        </row>
        <row r="67">
          <cell r="AC67">
            <v>55359301.450000003</v>
          </cell>
          <cell r="AD67">
            <v>13944324.399999999</v>
          </cell>
          <cell r="AE67">
            <v>3765782.1799999997</v>
          </cell>
          <cell r="AF67">
            <v>37649194.870000005</v>
          </cell>
        </row>
        <row r="68">
          <cell r="AC68">
            <v>243657648.91000003</v>
          </cell>
          <cell r="AD68">
            <v>84071989.230000004</v>
          </cell>
          <cell r="AE68">
            <v>14461502.26</v>
          </cell>
          <cell r="AF68">
            <v>145124157.42000002</v>
          </cell>
        </row>
        <row r="69">
          <cell r="AC69">
            <v>30138568.910000004</v>
          </cell>
          <cell r="AD69">
            <v>8169530.3499999996</v>
          </cell>
          <cell r="AE69">
            <v>3738608.9999999995</v>
          </cell>
          <cell r="AF69">
            <v>18230429.560000002</v>
          </cell>
        </row>
        <row r="70">
          <cell r="AC70">
            <v>185785093.25999999</v>
          </cell>
          <cell r="AD70">
            <v>60017110.729999997</v>
          </cell>
          <cell r="AE70">
            <v>11818910.720000001</v>
          </cell>
          <cell r="AF70">
            <v>113949071.81</v>
          </cell>
        </row>
        <row r="71">
          <cell r="AC71">
            <v>46015548.780000001</v>
          </cell>
          <cell r="AD71">
            <v>10462737.780000001</v>
          </cell>
          <cell r="AE71">
            <v>3266380.75</v>
          </cell>
          <cell r="AF71">
            <v>32286430.25</v>
          </cell>
        </row>
        <row r="72">
          <cell r="AC72">
            <v>30893384.560000002</v>
          </cell>
          <cell r="AD72">
            <v>6983652.7000000002</v>
          </cell>
          <cell r="AE72">
            <v>1963946.6700000002</v>
          </cell>
          <cell r="AF72">
            <v>21945785.190000001</v>
          </cell>
        </row>
        <row r="73">
          <cell r="AC73">
            <v>20142385.32</v>
          </cell>
          <cell r="AD73">
            <v>5698617.3599999994</v>
          </cell>
          <cell r="AE73">
            <v>4075741.5</v>
          </cell>
          <cell r="AF73">
            <v>10368026.460000001</v>
          </cell>
        </row>
        <row r="74">
          <cell r="AC74">
            <v>176959865.03000003</v>
          </cell>
          <cell r="AD74">
            <v>52198682.730000012</v>
          </cell>
          <cell r="AE74">
            <v>13276566.680000002</v>
          </cell>
          <cell r="AF74">
            <v>111484615.62</v>
          </cell>
        </row>
        <row r="75">
          <cell r="AC75">
            <v>47584334.079999998</v>
          </cell>
          <cell r="AD75">
            <v>10354722.41</v>
          </cell>
          <cell r="AE75">
            <v>3174942.79</v>
          </cell>
          <cell r="AF75">
            <v>34054668.880000003</v>
          </cell>
        </row>
        <row r="76">
          <cell r="AC76">
            <v>46198433.899999999</v>
          </cell>
          <cell r="AD76">
            <v>11927459.099999998</v>
          </cell>
          <cell r="AE76">
            <v>2899475.39</v>
          </cell>
          <cell r="AF76">
            <v>31371499.41</v>
          </cell>
        </row>
        <row r="77">
          <cell r="AC77">
            <v>16095559.890000001</v>
          </cell>
          <cell r="AD77">
            <v>5973024.6799999997</v>
          </cell>
          <cell r="AE77">
            <v>1106499.6299999999</v>
          </cell>
          <cell r="AF77">
            <v>9016035.5800000001</v>
          </cell>
        </row>
        <row r="78">
          <cell r="AC78">
            <v>24666749.779999997</v>
          </cell>
          <cell r="AD78">
            <v>6057383.879999999</v>
          </cell>
          <cell r="AE78">
            <v>1715840.97</v>
          </cell>
          <cell r="AF78">
            <v>16893524.93</v>
          </cell>
        </row>
        <row r="79">
          <cell r="AC79">
            <v>27779598.18</v>
          </cell>
          <cell r="AD79">
            <v>7906477.5799999991</v>
          </cell>
          <cell r="AE79">
            <v>1917329.9400000002</v>
          </cell>
          <cell r="AF79">
            <v>17955790.66</v>
          </cell>
        </row>
        <row r="80">
          <cell r="AC80">
            <v>24281894.27</v>
          </cell>
          <cell r="AD80">
            <v>6335277.7600000007</v>
          </cell>
          <cell r="AE80">
            <v>2278939.04</v>
          </cell>
          <cell r="AF80">
            <v>15667677.469999999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ланирование 01.01.2017 "/>
      <sheetName val="плани. 01.01.2017  (без иногор)"/>
      <sheetName val=" иногородние"/>
      <sheetName val=" 01.03.2017"/>
      <sheetName val=" 01.04.2017"/>
      <sheetName val=" 01.05.2017"/>
      <sheetName val=" 01.07.2017 "/>
      <sheetName val=" 01.08.2017  "/>
      <sheetName val=" 01.10.2017"/>
      <sheetName val=" 01.11.2017"/>
      <sheetName val=" 01.12.2017 "/>
      <sheetName val="ФП"/>
      <sheetName val="анализ п-ки"/>
      <sheetName val="анализ неотлож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7">
          <cell r="C7">
            <v>30583</v>
          </cell>
          <cell r="Q7">
            <v>59573732.769999988</v>
          </cell>
        </row>
        <row r="8">
          <cell r="Q8">
            <v>95914356.75</v>
          </cell>
        </row>
        <row r="9">
          <cell r="Q9">
            <v>37953287.490000002</v>
          </cell>
        </row>
        <row r="10">
          <cell r="Q10">
            <v>104091591.84</v>
          </cell>
        </row>
        <row r="11">
          <cell r="Q11">
            <v>12580451</v>
          </cell>
        </row>
        <row r="12">
          <cell r="Q12">
            <v>20128569.440000005</v>
          </cell>
        </row>
        <row r="14">
          <cell r="Q14">
            <v>14528341.68</v>
          </cell>
        </row>
        <row r="15">
          <cell r="Q15">
            <v>191474202.62</v>
          </cell>
        </row>
        <row r="16">
          <cell r="Q16">
            <v>35711051.159999996</v>
          </cell>
        </row>
        <row r="17">
          <cell r="Q17">
            <v>89411019.159999996</v>
          </cell>
        </row>
        <row r="18">
          <cell r="Q18">
            <v>111827741.25999999</v>
          </cell>
        </row>
        <row r="19">
          <cell r="Q19">
            <v>183429241.97</v>
          </cell>
        </row>
        <row r="20">
          <cell r="Q20">
            <v>24013425.73</v>
          </cell>
        </row>
        <row r="21">
          <cell r="Q21">
            <v>76560137.560000002</v>
          </cell>
        </row>
        <row r="22">
          <cell r="Q22">
            <v>67309655.960000008</v>
          </cell>
        </row>
        <row r="23">
          <cell r="Q23">
            <v>61506862.909999996</v>
          </cell>
        </row>
        <row r="24">
          <cell r="Q24">
            <v>34531248.019999996</v>
          </cell>
        </row>
        <row r="26">
          <cell r="Q26">
            <v>6295900.5399999991</v>
          </cell>
        </row>
        <row r="30">
          <cell r="Q30">
            <v>10427621.530000001</v>
          </cell>
        </row>
        <row r="31">
          <cell r="Q31">
            <v>3693372</v>
          </cell>
        </row>
        <row r="34">
          <cell r="Q34">
            <v>1662913</v>
          </cell>
        </row>
        <row r="42">
          <cell r="Q42">
            <v>97712</v>
          </cell>
        </row>
        <row r="55">
          <cell r="Q55">
            <v>38921848.049999997</v>
          </cell>
        </row>
        <row r="56">
          <cell r="Q56">
            <v>42482869.140000001</v>
          </cell>
        </row>
        <row r="57">
          <cell r="Q57">
            <v>26475818.910000004</v>
          </cell>
        </row>
        <row r="58">
          <cell r="Q58">
            <v>33830653.32</v>
          </cell>
        </row>
        <row r="59">
          <cell r="Q59">
            <v>22350883.039999999</v>
          </cell>
        </row>
        <row r="60">
          <cell r="Q60">
            <v>37509486.950000003</v>
          </cell>
        </row>
        <row r="61">
          <cell r="Q61">
            <v>12490596.190000001</v>
          </cell>
        </row>
        <row r="62">
          <cell r="Q62">
            <v>37009034.939999998</v>
          </cell>
        </row>
        <row r="63">
          <cell r="Q63">
            <v>12405165.459999997</v>
          </cell>
        </row>
        <row r="64">
          <cell r="Q64">
            <v>15990171.98</v>
          </cell>
        </row>
        <row r="65">
          <cell r="Q65">
            <v>46301947.749999993</v>
          </cell>
        </row>
        <row r="66">
          <cell r="Q66">
            <v>198712871.17999998</v>
          </cell>
        </row>
        <row r="67">
          <cell r="Q67">
            <v>25837601.829999998</v>
          </cell>
        </row>
        <row r="68">
          <cell r="Q68">
            <v>158482300.08999997</v>
          </cell>
        </row>
        <row r="69">
          <cell r="Q69">
            <v>36699726.920000002</v>
          </cell>
        </row>
        <row r="70">
          <cell r="Q70">
            <v>23291742.859999999</v>
          </cell>
        </row>
        <row r="71">
          <cell r="Q71">
            <v>16415313.509999998</v>
          </cell>
        </row>
        <row r="72">
          <cell r="Q72">
            <v>148446218.75999999</v>
          </cell>
        </row>
        <row r="73">
          <cell r="Q73">
            <v>39083351.390000001</v>
          </cell>
        </row>
        <row r="74">
          <cell r="Q74">
            <v>38483634.450000003</v>
          </cell>
        </row>
        <row r="75">
          <cell r="Q75">
            <v>15402190.67</v>
          </cell>
        </row>
        <row r="76">
          <cell r="Q76">
            <v>20086238.850000001</v>
          </cell>
        </row>
        <row r="77">
          <cell r="Q77">
            <v>24525305.460000001</v>
          </cell>
        </row>
        <row r="78">
          <cell r="Q78">
            <v>20079051.969999999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СТАЦИОНАР июль"/>
      <sheetName val="ДНЕВНОЙ июль"/>
      <sheetName val="ГЕМОДИАЛИЗ июль"/>
      <sheetName val="ПОЛИКЛИНИКА июль"/>
      <sheetName val="П-КА для 14-Мед июль"/>
      <sheetName val="СТОМАТОЛОГИЯ июль"/>
      <sheetName val="СТОМАТ.для 14-Мед июль"/>
      <sheetName val="П-КА+СТОМАТ.июль"/>
      <sheetName val="П-КА+СТОМАТ.июль 2"/>
      <sheetName val="СКОРАЯ июль"/>
      <sheetName val="ИТОГО ИЮЛЬ"/>
      <sheetName val="ДИСПАНСЕРИЗАЦИЯ июль"/>
      <sheetName val="РАЗДЕЛ 1 (июль)"/>
      <sheetName val="РАЗДЕЛ 2,3 (июль)"/>
      <sheetName val="УДЕРЖ.ПО ВИДАМ ЭКСПЕРТИЗ июль"/>
      <sheetName val="ЧАСТИЧНЫЕ УДЕРЖАНИЯ июль"/>
      <sheetName val="АКТ СВЕРКИ июль"/>
      <sheetName val="СТАЦИОНАР январь-июль"/>
      <sheetName val="ДНЕВНОЙ январь-июль"/>
      <sheetName val="ГЕМОДИАЛИЗ январь-июль"/>
      <sheetName val="ПОЛИКЛИНИКА янв.-июль"/>
      <sheetName val="СТОМАТОЛОГИЯ янв.-июль"/>
      <sheetName val="П-КА+СТОМАТ.янв.-июль"/>
      <sheetName val="П-КА+СТОМАТ. янв.-июль 2"/>
      <sheetName val="СКОРАЯ январь-июль"/>
      <sheetName val="ИТОГО январь-июль"/>
      <sheetName val="ДИСПАНСЕРИЗАЦИЯ янв.-июль"/>
      <sheetName val="УДЕРЖ.ПО ВИДАМ ЭКСПЕРТИЗ 7"/>
      <sheetName val="ЧАСТИЧНЫЕ УДЕРЖАНИЯ 7"/>
      <sheetName val="АНАЛИЗ июль ПОЛНЫЙ"/>
      <sheetName val="АНАЛИЗ июль СОКРАЩ."/>
      <sheetName val="% вып-я объемных показателей 4"/>
      <sheetName val="СТАЦИОНАР август"/>
      <sheetName val="ДНЕВНОЙ август"/>
      <sheetName val="ГЕМОДИАЛИЗ август"/>
      <sheetName val="ПОЛИКЛИНИКА август"/>
      <sheetName val="П-КА для 14-Мед август"/>
      <sheetName val="СТОМАТОЛОГИЯ август"/>
      <sheetName val="СТОМАТ.для 14-Мед август"/>
      <sheetName val="П-КА+СТОМАТ.август"/>
      <sheetName val="П-КА+СТОМАТ.август 2"/>
      <sheetName val="СКОРАЯ август"/>
      <sheetName val="ИТОГО АВГУСТ"/>
      <sheetName val="ДИСПАНСЕРИЗАЦИЯ август"/>
      <sheetName val="РАЗДЕЛ 1 (август)"/>
      <sheetName val="РАЗДЕЛ 2,3 (август)"/>
      <sheetName val="УДЕРЖ.ПО ВИДАМ ЭКСПЕРТИЗ август"/>
      <sheetName val="ЧАСТИЧНЫЕ УДЕРЖАНИЯ август"/>
      <sheetName val="АКТ СВЕРКИ август"/>
      <sheetName val="СТАЦИОНАР январь-август"/>
      <sheetName val="ДНЕВНОЙ январь-август"/>
      <sheetName val="ГЕМОДИАЛИЗ январь-август"/>
      <sheetName val="ПОЛИКЛИНИКА янв.-авг."/>
      <sheetName val="СТОМАТОЛОГИЯ янв.-авг."/>
      <sheetName val="П-КА+СТОМАТ.янв.-авг."/>
      <sheetName val="П-КА+СТОМАТ. янв.-авг. 2"/>
      <sheetName val="СКОРАЯ январь-август"/>
      <sheetName val="ИТОГО январь-август"/>
      <sheetName val="ДИСПАНСЕРИЗАЦИЯ янв.-авг."/>
      <sheetName val="УДЕРЖ.ПО ВИДАМ ЭКСПЕРТИЗ 8"/>
      <sheetName val="ЧАСТИЧНЫЕ УДЕРЖАНИЯ 8"/>
      <sheetName val="АНАЛИЗ август ПОЛНЫЙ"/>
      <sheetName val="АНАЛИЗ август СОКРАЩ."/>
      <sheetName val="АНАЛИЗ по МО (выборка)"/>
      <sheetName val="% вып-я объемных показателей 5"/>
      <sheetName val="СТАЦИОНАР сентябрь"/>
      <sheetName val="ДНЕВНОЙ сентябрь"/>
      <sheetName val="ГЕМОДИАЛИЗ сентябрь"/>
      <sheetName val="ПОЛИКЛИНИКА сентябрь"/>
      <sheetName val="П-КА для 14-Мед сентябрь"/>
      <sheetName val="СТОМАТОЛОГИЯ сентябрь"/>
      <sheetName val="СТОМАТ.для 14-Мед сентябрь"/>
      <sheetName val="П-КА+СТОМАТ.сентябрь"/>
      <sheetName val="П-КА+СТОМАТ.сентябрь 2"/>
      <sheetName val="СКОРАЯ сентябрь"/>
      <sheetName val="ИТОГО СЕНТЯБРЬ"/>
      <sheetName val="ДИСПАНСЕРИЗАЦИЯ сентябрь"/>
      <sheetName val="РАЗДЕЛ 1 (сентябрь)"/>
      <sheetName val="РАЗДЕЛ 2,3 (сентябрь)"/>
      <sheetName val="УДЕРЖ.ПО ВИДАМ ЭКСПЕРТИЗ сент."/>
      <sheetName val="ЧАСТИЧНЫЕ УДЕРЖАНИЯ сент."/>
      <sheetName val="АКТ СВЕРКИ сентябрь"/>
      <sheetName val="СТАЦИОНАР январь-сентябрь"/>
      <sheetName val="ДНЕВНОЙ январь-сентябрь"/>
      <sheetName val="ГЕМОДИАЛИЗ январь-сентябрь"/>
      <sheetName val="ПОЛИКЛИНИКА янв.-сент."/>
      <sheetName val="СТОМАТОЛОГИЯ янв.-сент."/>
      <sheetName val="П-КА+СТОМАТ.янв.- сент."/>
      <sheetName val="П-КА+СТОМАТ. янв.- сент. 2"/>
      <sheetName val="СКОРАЯ январь-сентябрь"/>
      <sheetName val="ИТОГО январь-сентябрь"/>
      <sheetName val="ДИСПАНСЕРИЗАЦИЯ янв.-сент."/>
      <sheetName val="% вып-я объемных показателей 9м"/>
      <sheetName val="УДЕРЖ.ПО ВИДАМ ЭКСПЕРТИЗ 9"/>
      <sheetName val="ЧАСТИЧНЫЕ УДЕРЖАНИЯ 9"/>
      <sheetName val="АНАЛИЗ сент. ПОЛНЫЙ (по июню)"/>
      <sheetName val="АНАЛИЗ сент. ПОЛНЫЙ (по сент.)"/>
      <sheetName val="АНАЛИЗ сентябрь СОКРАЩ."/>
      <sheetName val="АНАЛИЗ для комиссии"/>
      <sheetName val="НКМЦ"/>
      <sheetName val="Лист1"/>
      <sheetName val="% вып-я объемных показателей 1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73">
          <cell r="D173">
            <v>980972.17000000016</v>
          </cell>
        </row>
      </sheetData>
      <sheetData sheetId="15"/>
      <sheetData sheetId="16"/>
      <sheetData sheetId="17">
        <row r="9">
          <cell r="GH9">
            <v>17880</v>
          </cell>
        </row>
      </sheetData>
      <sheetData sheetId="18">
        <row r="9">
          <cell r="DH9">
            <v>2040</v>
          </cell>
        </row>
      </sheetData>
      <sheetData sheetId="19"/>
      <sheetData sheetId="20"/>
      <sheetData sheetId="21"/>
      <sheetData sheetId="22"/>
      <sheetData sheetId="23">
        <row r="9">
          <cell r="C9">
            <v>90956</v>
          </cell>
        </row>
      </sheetData>
      <sheetData sheetId="24">
        <row r="28">
          <cell r="EG28">
            <v>57410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146">
          <cell r="T146">
            <v>18439678.140000001</v>
          </cell>
        </row>
      </sheetData>
      <sheetData sheetId="47"/>
      <sheetData sheetId="48"/>
      <sheetData sheetId="49">
        <row r="9">
          <cell r="GH9">
            <v>20457</v>
          </cell>
        </row>
      </sheetData>
      <sheetData sheetId="50">
        <row r="9">
          <cell r="DH9">
            <v>2375</v>
          </cell>
        </row>
      </sheetData>
      <sheetData sheetId="51"/>
      <sheetData sheetId="52">
        <row r="146">
          <cell r="JP146">
            <v>3160554</v>
          </cell>
        </row>
      </sheetData>
      <sheetData sheetId="53">
        <row r="146">
          <cell r="LM146">
            <v>1411645.6</v>
          </cell>
        </row>
      </sheetData>
      <sheetData sheetId="54"/>
      <sheetData sheetId="55" refreshError="1">
        <row r="9">
          <cell r="C9">
            <v>103574</v>
          </cell>
          <cell r="D9">
            <v>78141</v>
          </cell>
          <cell r="E9">
            <v>6391</v>
          </cell>
          <cell r="F9">
            <v>19042</v>
          </cell>
          <cell r="G9">
            <v>9208</v>
          </cell>
        </row>
        <row r="10">
          <cell r="C10">
            <v>110060</v>
          </cell>
          <cell r="D10">
            <v>81770</v>
          </cell>
          <cell r="E10">
            <v>15737</v>
          </cell>
          <cell r="F10">
            <v>12553</v>
          </cell>
          <cell r="G10">
            <v>5113</v>
          </cell>
        </row>
        <row r="11">
          <cell r="C11">
            <v>45459</v>
          </cell>
          <cell r="D11">
            <v>43353</v>
          </cell>
          <cell r="E11">
            <v>0</v>
          </cell>
          <cell r="F11">
            <v>2106</v>
          </cell>
          <cell r="G11">
            <v>785</v>
          </cell>
        </row>
        <row r="12">
          <cell r="C12">
            <v>148634</v>
          </cell>
          <cell r="D12">
            <v>25892</v>
          </cell>
          <cell r="E12">
            <v>287</v>
          </cell>
          <cell r="F12">
            <v>122455</v>
          </cell>
          <cell r="G12">
            <v>38644</v>
          </cell>
        </row>
        <row r="13">
          <cell r="C13">
            <v>32348</v>
          </cell>
          <cell r="D13">
            <v>3011</v>
          </cell>
          <cell r="E13">
            <v>0</v>
          </cell>
          <cell r="F13">
            <v>29337</v>
          </cell>
          <cell r="G13">
            <v>9028</v>
          </cell>
        </row>
        <row r="14">
          <cell r="C14">
            <v>80223</v>
          </cell>
          <cell r="D14">
            <v>80223</v>
          </cell>
          <cell r="E14">
            <v>0</v>
          </cell>
          <cell r="F14">
            <v>0</v>
          </cell>
          <cell r="G14">
            <v>0</v>
          </cell>
        </row>
        <row r="17">
          <cell r="C17">
            <v>18250</v>
          </cell>
          <cell r="D17">
            <v>1055</v>
          </cell>
          <cell r="E17">
            <v>17195</v>
          </cell>
          <cell r="F17">
            <v>0</v>
          </cell>
          <cell r="G17">
            <v>0</v>
          </cell>
        </row>
        <row r="18">
          <cell r="C18">
            <v>268883</v>
          </cell>
          <cell r="D18">
            <v>108676</v>
          </cell>
          <cell r="E18">
            <v>13895</v>
          </cell>
          <cell r="F18">
            <v>146312</v>
          </cell>
          <cell r="G18">
            <v>60917</v>
          </cell>
        </row>
        <row r="19">
          <cell r="C19">
            <v>49287</v>
          </cell>
          <cell r="D19">
            <v>23189</v>
          </cell>
          <cell r="E19">
            <v>181</v>
          </cell>
          <cell r="F19">
            <v>25917</v>
          </cell>
          <cell r="G19">
            <v>11286</v>
          </cell>
        </row>
        <row r="20">
          <cell r="C20">
            <v>130215</v>
          </cell>
          <cell r="D20">
            <v>47683</v>
          </cell>
          <cell r="E20">
            <v>3344</v>
          </cell>
          <cell r="F20">
            <v>79188</v>
          </cell>
          <cell r="G20">
            <v>31897</v>
          </cell>
        </row>
        <row r="21">
          <cell r="C21">
            <v>187029</v>
          </cell>
          <cell r="D21">
            <v>58271</v>
          </cell>
          <cell r="E21">
            <v>6175</v>
          </cell>
          <cell r="F21">
            <v>122583</v>
          </cell>
          <cell r="G21">
            <v>50453</v>
          </cell>
        </row>
        <row r="22">
          <cell r="C22">
            <v>350515</v>
          </cell>
          <cell r="D22">
            <v>101459</v>
          </cell>
          <cell r="E22">
            <v>8560</v>
          </cell>
          <cell r="F22">
            <v>240496</v>
          </cell>
          <cell r="G22">
            <v>100510</v>
          </cell>
        </row>
        <row r="23">
          <cell r="C23">
            <v>42891</v>
          </cell>
          <cell r="D23">
            <v>9235</v>
          </cell>
          <cell r="E23">
            <v>2871</v>
          </cell>
          <cell r="F23">
            <v>30785</v>
          </cell>
          <cell r="G23">
            <v>11424</v>
          </cell>
        </row>
        <row r="24">
          <cell r="C24">
            <v>85505</v>
          </cell>
          <cell r="D24">
            <v>34244</v>
          </cell>
          <cell r="E24">
            <v>1163</v>
          </cell>
          <cell r="F24">
            <v>50098</v>
          </cell>
          <cell r="G24">
            <v>20875</v>
          </cell>
        </row>
        <row r="25">
          <cell r="C25">
            <v>75274</v>
          </cell>
          <cell r="D25">
            <v>47073</v>
          </cell>
          <cell r="E25">
            <v>415</v>
          </cell>
          <cell r="F25">
            <v>27786</v>
          </cell>
          <cell r="G25">
            <v>10983</v>
          </cell>
        </row>
        <row r="26">
          <cell r="C26">
            <v>64400</v>
          </cell>
          <cell r="D26">
            <v>41259</v>
          </cell>
          <cell r="E26">
            <v>33</v>
          </cell>
          <cell r="F26">
            <v>23108</v>
          </cell>
          <cell r="G26">
            <v>9561</v>
          </cell>
        </row>
        <row r="27">
          <cell r="C27">
            <v>66163</v>
          </cell>
          <cell r="D27">
            <v>24572</v>
          </cell>
          <cell r="E27">
            <v>1059</v>
          </cell>
          <cell r="F27">
            <v>40532</v>
          </cell>
          <cell r="G27">
            <v>18562</v>
          </cell>
        </row>
        <row r="29">
          <cell r="C29">
            <v>6827</v>
          </cell>
          <cell r="D29">
            <v>3542</v>
          </cell>
          <cell r="E29">
            <v>0</v>
          </cell>
          <cell r="F29">
            <v>3285</v>
          </cell>
          <cell r="G29">
            <v>1314</v>
          </cell>
        </row>
        <row r="34">
          <cell r="C34">
            <v>24481</v>
          </cell>
          <cell r="D34">
            <v>6518</v>
          </cell>
          <cell r="E34">
            <v>0</v>
          </cell>
          <cell r="F34">
            <v>17963</v>
          </cell>
          <cell r="G34">
            <v>6670</v>
          </cell>
        </row>
        <row r="35">
          <cell r="C35">
            <v>7710</v>
          </cell>
          <cell r="D35">
            <v>1925</v>
          </cell>
          <cell r="E35">
            <v>0</v>
          </cell>
          <cell r="F35">
            <v>5785</v>
          </cell>
          <cell r="G35">
            <v>2190</v>
          </cell>
        </row>
        <row r="38">
          <cell r="C38">
            <v>2944</v>
          </cell>
          <cell r="D38">
            <v>481</v>
          </cell>
          <cell r="E38">
            <v>0</v>
          </cell>
          <cell r="F38">
            <v>2463</v>
          </cell>
          <cell r="G38">
            <v>881</v>
          </cell>
        </row>
        <row r="45">
          <cell r="C45">
            <v>278</v>
          </cell>
          <cell r="D45">
            <v>278</v>
          </cell>
          <cell r="E45">
            <v>0</v>
          </cell>
          <cell r="F45">
            <v>0</v>
          </cell>
          <cell r="G45">
            <v>0</v>
          </cell>
        </row>
        <row r="148">
          <cell r="C148">
            <v>50978</v>
          </cell>
          <cell r="D148">
            <v>21816</v>
          </cell>
          <cell r="E148">
            <v>1330</v>
          </cell>
          <cell r="F148">
            <v>27832</v>
          </cell>
          <cell r="G148">
            <v>12579</v>
          </cell>
        </row>
        <row r="149">
          <cell r="C149">
            <v>70163</v>
          </cell>
          <cell r="D149">
            <v>17297</v>
          </cell>
          <cell r="E149">
            <v>3390</v>
          </cell>
          <cell r="F149">
            <v>49476</v>
          </cell>
          <cell r="G149">
            <v>19095</v>
          </cell>
        </row>
        <row r="150">
          <cell r="C150">
            <v>37804</v>
          </cell>
          <cell r="D150">
            <v>17423</v>
          </cell>
          <cell r="E150">
            <v>432</v>
          </cell>
          <cell r="F150">
            <v>19949</v>
          </cell>
          <cell r="G150">
            <v>8521</v>
          </cell>
        </row>
        <row r="151">
          <cell r="C151">
            <v>39686</v>
          </cell>
          <cell r="D151">
            <v>15397</v>
          </cell>
          <cell r="E151">
            <v>491</v>
          </cell>
          <cell r="F151">
            <v>23798</v>
          </cell>
          <cell r="G151">
            <v>8426</v>
          </cell>
        </row>
        <row r="152">
          <cell r="C152">
            <v>38722</v>
          </cell>
          <cell r="D152">
            <v>13763</v>
          </cell>
          <cell r="E152">
            <v>1270</v>
          </cell>
          <cell r="F152">
            <v>23689</v>
          </cell>
          <cell r="G152">
            <v>9905</v>
          </cell>
        </row>
        <row r="153">
          <cell r="C153">
            <v>53684</v>
          </cell>
          <cell r="D153">
            <v>18852</v>
          </cell>
          <cell r="E153">
            <v>942</v>
          </cell>
          <cell r="F153">
            <v>33890</v>
          </cell>
          <cell r="G153">
            <v>15501</v>
          </cell>
        </row>
        <row r="154">
          <cell r="C154">
            <v>15650</v>
          </cell>
          <cell r="D154">
            <v>8117</v>
          </cell>
          <cell r="E154">
            <v>225</v>
          </cell>
          <cell r="F154">
            <v>7308</v>
          </cell>
          <cell r="G154">
            <v>3076</v>
          </cell>
        </row>
        <row r="155">
          <cell r="C155">
            <v>53496</v>
          </cell>
          <cell r="D155">
            <v>15087</v>
          </cell>
          <cell r="E155">
            <v>2727</v>
          </cell>
          <cell r="F155">
            <v>35682</v>
          </cell>
          <cell r="G155">
            <v>14925</v>
          </cell>
        </row>
        <row r="156">
          <cell r="C156">
            <v>23857</v>
          </cell>
          <cell r="D156">
            <v>4685</v>
          </cell>
          <cell r="E156">
            <v>276</v>
          </cell>
          <cell r="F156">
            <v>18896</v>
          </cell>
          <cell r="G156">
            <v>7110</v>
          </cell>
        </row>
        <row r="157">
          <cell r="C157">
            <v>24318</v>
          </cell>
          <cell r="D157">
            <v>5338</v>
          </cell>
          <cell r="E157">
            <v>455</v>
          </cell>
          <cell r="F157">
            <v>18525</v>
          </cell>
          <cell r="G157">
            <v>7109</v>
          </cell>
        </row>
        <row r="158">
          <cell r="C158">
            <v>65104</v>
          </cell>
          <cell r="D158">
            <v>22079</v>
          </cell>
          <cell r="E158">
            <v>283</v>
          </cell>
          <cell r="F158">
            <v>42742</v>
          </cell>
          <cell r="G158">
            <v>16315</v>
          </cell>
        </row>
        <row r="159">
          <cell r="C159">
            <v>287599</v>
          </cell>
          <cell r="D159">
            <v>108984</v>
          </cell>
          <cell r="E159">
            <v>5580</v>
          </cell>
          <cell r="F159">
            <v>173035</v>
          </cell>
          <cell r="G159">
            <v>66442</v>
          </cell>
        </row>
        <row r="160">
          <cell r="C160">
            <v>37090</v>
          </cell>
          <cell r="D160">
            <v>12940</v>
          </cell>
          <cell r="E160">
            <v>537</v>
          </cell>
          <cell r="F160">
            <v>23613</v>
          </cell>
          <cell r="G160">
            <v>9614</v>
          </cell>
        </row>
        <row r="161">
          <cell r="C161">
            <v>219969</v>
          </cell>
          <cell r="D161">
            <v>82557</v>
          </cell>
          <cell r="E161">
            <v>4913</v>
          </cell>
          <cell r="F161">
            <v>132499</v>
          </cell>
          <cell r="G161">
            <v>51103</v>
          </cell>
        </row>
        <row r="162">
          <cell r="C162">
            <v>58129</v>
          </cell>
          <cell r="D162">
            <v>23611</v>
          </cell>
          <cell r="E162">
            <v>572</v>
          </cell>
          <cell r="F162">
            <v>33946</v>
          </cell>
          <cell r="G162">
            <v>13756</v>
          </cell>
        </row>
        <row r="163">
          <cell r="C163">
            <v>45062</v>
          </cell>
          <cell r="D163">
            <v>11907</v>
          </cell>
          <cell r="E163">
            <v>317</v>
          </cell>
          <cell r="F163">
            <v>32838</v>
          </cell>
          <cell r="G163">
            <v>11753</v>
          </cell>
        </row>
        <row r="164">
          <cell r="C164">
            <v>26061</v>
          </cell>
          <cell r="D164">
            <v>9732</v>
          </cell>
          <cell r="E164">
            <v>2027</v>
          </cell>
          <cell r="F164">
            <v>14302</v>
          </cell>
          <cell r="G164">
            <v>6024</v>
          </cell>
        </row>
        <row r="165">
          <cell r="C165">
            <v>245595</v>
          </cell>
          <cell r="D165">
            <v>56404</v>
          </cell>
          <cell r="E165">
            <v>1001</v>
          </cell>
          <cell r="F165">
            <v>188190</v>
          </cell>
          <cell r="G165">
            <v>76402</v>
          </cell>
        </row>
        <row r="166">
          <cell r="C166">
            <v>69921</v>
          </cell>
          <cell r="D166">
            <v>18090</v>
          </cell>
          <cell r="E166">
            <v>596</v>
          </cell>
          <cell r="F166">
            <v>51235</v>
          </cell>
          <cell r="G166">
            <v>18353</v>
          </cell>
        </row>
        <row r="167">
          <cell r="C167">
            <v>47776</v>
          </cell>
          <cell r="D167">
            <v>20272</v>
          </cell>
          <cell r="E167">
            <v>584</v>
          </cell>
          <cell r="F167">
            <v>26920</v>
          </cell>
          <cell r="G167">
            <v>10360</v>
          </cell>
        </row>
        <row r="168">
          <cell r="C168">
            <v>24019</v>
          </cell>
          <cell r="D168">
            <v>9017</v>
          </cell>
          <cell r="E168">
            <v>1271</v>
          </cell>
          <cell r="F168">
            <v>13731</v>
          </cell>
          <cell r="G168">
            <v>5720</v>
          </cell>
        </row>
        <row r="169">
          <cell r="C169">
            <v>23579</v>
          </cell>
          <cell r="D169">
            <v>11816</v>
          </cell>
          <cell r="E169">
            <v>32</v>
          </cell>
          <cell r="F169">
            <v>11731</v>
          </cell>
          <cell r="G169">
            <v>4658</v>
          </cell>
        </row>
        <row r="170">
          <cell r="C170">
            <v>35988</v>
          </cell>
          <cell r="D170">
            <v>8735</v>
          </cell>
          <cell r="E170">
            <v>829</v>
          </cell>
          <cell r="F170">
            <v>26424</v>
          </cell>
          <cell r="G170">
            <v>9750</v>
          </cell>
        </row>
        <row r="171">
          <cell r="C171">
            <v>26096</v>
          </cell>
          <cell r="D171">
            <v>11073</v>
          </cell>
          <cell r="E171">
            <v>574</v>
          </cell>
          <cell r="F171">
            <v>14449</v>
          </cell>
          <cell r="G171">
            <v>6453</v>
          </cell>
        </row>
      </sheetData>
      <sheetData sheetId="56">
        <row r="28">
          <cell r="EG28">
            <v>65064</v>
          </cell>
        </row>
      </sheetData>
      <sheetData sheetId="57"/>
      <sheetData sheetId="58"/>
      <sheetData sheetId="59">
        <row r="146">
          <cell r="F146">
            <v>15678108.380000001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>
        <row r="9">
          <cell r="AA9">
            <v>117716061.13999999</v>
          </cell>
        </row>
      </sheetData>
      <sheetData sheetId="76"/>
      <sheetData sheetId="77"/>
      <sheetData sheetId="78">
        <row r="9">
          <cell r="F9">
            <v>5850</v>
          </cell>
        </row>
      </sheetData>
      <sheetData sheetId="79">
        <row r="173">
          <cell r="D173">
            <v>1740819.41</v>
          </cell>
        </row>
      </sheetData>
      <sheetData sheetId="80"/>
      <sheetData sheetId="81"/>
      <sheetData sheetId="82">
        <row r="9">
          <cell r="C9">
            <v>5851</v>
          </cell>
        </row>
      </sheetData>
      <sheetData sheetId="83">
        <row r="9">
          <cell r="C9">
            <v>450</v>
          </cell>
        </row>
      </sheetData>
      <sheetData sheetId="84">
        <row r="9">
          <cell r="C9">
            <v>216</v>
          </cell>
        </row>
      </sheetData>
      <sheetData sheetId="85">
        <row r="9">
          <cell r="D9">
            <v>22359</v>
          </cell>
        </row>
      </sheetData>
      <sheetData sheetId="86">
        <row r="9">
          <cell r="D9">
            <v>0</v>
          </cell>
        </row>
      </sheetData>
      <sheetData sheetId="87">
        <row r="9">
          <cell r="D9">
            <v>22359</v>
          </cell>
        </row>
      </sheetData>
      <sheetData sheetId="88">
        <row r="9">
          <cell r="C9">
            <v>116437</v>
          </cell>
        </row>
      </sheetData>
      <sheetData sheetId="89">
        <row r="9">
          <cell r="C9">
            <v>0</v>
          </cell>
        </row>
      </sheetData>
      <sheetData sheetId="90">
        <row r="9">
          <cell r="C9">
            <v>213580909.12999997</v>
          </cell>
        </row>
      </sheetData>
      <sheetData sheetId="91">
        <row r="9">
          <cell r="C9">
            <v>0</v>
          </cell>
        </row>
      </sheetData>
      <sheetData sheetId="92">
        <row r="8">
          <cell r="C8">
            <v>0.25855210819411295</v>
          </cell>
        </row>
      </sheetData>
      <sheetData sheetId="93">
        <row r="9">
          <cell r="D9">
            <v>30985.8</v>
          </cell>
        </row>
      </sheetData>
      <sheetData sheetId="94">
        <row r="9">
          <cell r="C9">
            <v>54</v>
          </cell>
        </row>
      </sheetData>
      <sheetData sheetId="95"/>
      <sheetData sheetId="96"/>
      <sheetData sheetId="97"/>
      <sheetData sheetId="98"/>
      <sheetData sheetId="99"/>
      <sheetData sheetId="100"/>
      <sheetData sheetId="10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районы посмотреть"/>
      <sheetName val="нзк старый"/>
      <sheetName val="СВОД в сравнении НЗК старый"/>
      <sheetName val="СВОД НЗК новый"/>
      <sheetName val="СВОД в сравнении НЗК новый"/>
      <sheetName val="Итог"/>
      <sheetName val="Итог 2"/>
      <sheetName val="СВОД,"/>
      <sheetName val="из них ВМП"/>
      <sheetName val="Для УЗО"/>
      <sheetName val="Лист1"/>
      <sheetName val="СВОД НЗК новая ТПГГ (ком 5)"/>
      <sheetName val="ВСЕГО (комис 5)"/>
      <sheetName val="из них ВМП (комис5)"/>
      <sheetName val="Планирование КСГ стационар "/>
      <sheetName val="Анализ 9 месяцев по КСГ"/>
      <sheetName val="СВОД, после заседс НЗК 1"/>
      <sheetName val="СВОД, случаи от МО на 2017 год"/>
      <sheetName val="СВОД, случаи от МО на 2018"/>
      <sheetName val="СВОД, случаи от МО на 2018 (2)"/>
      <sheetName val="по методичке 316"/>
      <sheetName val="по методичке 323"/>
      <sheetName val="Лист2"/>
      <sheetName val="сравнение с 2017 годо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6">
          <cell r="BQ6">
            <v>1600</v>
          </cell>
        </row>
        <row r="61">
          <cell r="GC61">
            <v>0</v>
          </cell>
        </row>
      </sheetData>
      <sheetData sheetId="21"/>
      <sheetData sheetId="22"/>
      <sheetData sheetId="23"/>
      <sheetData sheetId="24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вызова (ОМС) "/>
      <sheetName val="Расчет вызова (ГСМ, медик.)!"/>
      <sheetName val="Расчет вызова для МТР"/>
      <sheetName val="Расчет коэфф."/>
      <sheetName val="Расчет подушевого "/>
      <sheetName val="Расчет тромболизиса"/>
      <sheetName val="Численность застр."/>
      <sheetName val="Потребность на текущее"/>
      <sheetName val="ФОТ с начислениями"/>
      <sheetName val="расчет К-ов на текущее "/>
      <sheetName val="Расчет К-ов плотность,радиус"/>
      <sheetName val="Тромболиз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2">
          <cell r="BN12">
            <v>185177082.34</v>
          </cell>
        </row>
        <row r="13">
          <cell r="BN13">
            <v>12709901.08</v>
          </cell>
        </row>
        <row r="14">
          <cell r="BN14">
            <v>12142892.26</v>
          </cell>
        </row>
        <row r="15">
          <cell r="BN15">
            <v>8646154.120000001</v>
          </cell>
        </row>
        <row r="16">
          <cell r="BN16">
            <v>10560428.66</v>
          </cell>
        </row>
        <row r="17">
          <cell r="BN17">
            <v>10433155.640000001</v>
          </cell>
        </row>
        <row r="18">
          <cell r="BN18">
            <v>12078791.600000001</v>
          </cell>
        </row>
        <row r="19">
          <cell r="BN19">
            <v>7602584.2599999998</v>
          </cell>
        </row>
        <row r="20">
          <cell r="BN20">
            <v>10940120.459999999</v>
          </cell>
        </row>
        <row r="21">
          <cell r="BN21">
            <v>9804507.3599999994</v>
          </cell>
        </row>
        <row r="22">
          <cell r="BN22">
            <v>6686553.04</v>
          </cell>
        </row>
        <row r="23">
          <cell r="BN23">
            <v>10983922.82</v>
          </cell>
        </row>
        <row r="24">
          <cell r="BN24">
            <v>35231922.060000002</v>
          </cell>
        </row>
        <row r="25">
          <cell r="BN25">
            <v>9389512.6999999993</v>
          </cell>
        </row>
        <row r="26">
          <cell r="BN26">
            <v>39725542.289999999</v>
          </cell>
        </row>
        <row r="27">
          <cell r="BN27">
            <v>11095484.32</v>
          </cell>
        </row>
        <row r="28">
          <cell r="BN28">
            <v>9770893</v>
          </cell>
        </row>
        <row r="29">
          <cell r="BN29">
            <v>8457984.5199999996</v>
          </cell>
        </row>
        <row r="30">
          <cell r="BN30">
            <v>29980465.110000003</v>
          </cell>
        </row>
        <row r="31">
          <cell r="BN31">
            <v>11942444.52</v>
          </cell>
        </row>
        <row r="32">
          <cell r="BN32">
            <v>11884410.800000001</v>
          </cell>
        </row>
        <row r="33">
          <cell r="BN33">
            <v>7451257.5999999996</v>
          </cell>
        </row>
        <row r="34">
          <cell r="BN34">
            <v>9128440.0999999996</v>
          </cell>
        </row>
        <row r="35">
          <cell r="BN35">
            <v>8585061.879999999</v>
          </cell>
        </row>
        <row r="36">
          <cell r="BN36">
            <v>9194585.1999999993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услуги диализа проект"/>
      <sheetName val="41 КСГ"/>
      <sheetName val="43 КСГ "/>
      <sheetName val="Лист2"/>
      <sheetName val="Лист3"/>
      <sheetName val="СВОД по услугам диализа"/>
    </sheetNames>
    <sheetDataSet>
      <sheetData sheetId="0">
        <row r="5">
          <cell r="H5">
            <v>4292</v>
          </cell>
        </row>
        <row r="22">
          <cell r="D22">
            <v>5616</v>
          </cell>
          <cell r="E22">
            <v>34410474</v>
          </cell>
          <cell r="F22">
            <v>20880</v>
          </cell>
          <cell r="G22">
            <v>130416480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5"/>
  <sheetViews>
    <sheetView tabSelected="1" topLeftCell="B1" zoomScale="75" zoomScaleNormal="75" workbookViewId="0">
      <selection activeCell="C74" sqref="C74"/>
    </sheetView>
  </sheetViews>
  <sheetFormatPr defaultColWidth="8.88671875" defaultRowHeight="15.6"/>
  <cols>
    <col min="1" max="1" width="7.33203125" style="236" hidden="1" customWidth="1"/>
    <col min="2" max="2" width="5.88671875" style="236" customWidth="1"/>
    <col min="3" max="3" width="83.5546875" style="237" customWidth="1"/>
    <col min="4" max="4" width="12.5546875" style="271" customWidth="1"/>
    <col min="5" max="5" width="15" style="235" customWidth="1"/>
    <col min="6" max="6" width="13.33203125" style="235" customWidth="1"/>
    <col min="7" max="7" width="7.33203125" style="235" customWidth="1"/>
    <col min="8" max="9" width="12.6640625" style="235" customWidth="1"/>
    <col min="10" max="10" width="10.44140625" style="235" customWidth="1"/>
    <col min="11" max="11" width="16.44140625" style="235" customWidth="1"/>
    <col min="12" max="12" width="15" style="235" customWidth="1"/>
    <col min="13" max="13" width="15.33203125" style="235" customWidth="1"/>
    <col min="14" max="16384" width="8.88671875" style="235"/>
  </cols>
  <sheetData>
    <row r="1" spans="1:15" ht="52.2" customHeight="1">
      <c r="C1" s="271"/>
      <c r="I1" s="284" t="s">
        <v>247</v>
      </c>
      <c r="J1" s="284"/>
      <c r="K1" s="284"/>
      <c r="L1" s="284"/>
      <c r="M1" s="284"/>
      <c r="N1" s="276"/>
      <c r="O1" s="276"/>
    </row>
    <row r="2" spans="1:15" ht="24.6" customHeight="1">
      <c r="C2" s="271"/>
      <c r="J2" s="275"/>
      <c r="K2" s="275"/>
      <c r="L2" s="275"/>
      <c r="M2" s="275"/>
      <c r="N2" s="276"/>
      <c r="O2" s="276"/>
    </row>
    <row r="3" spans="1:15" s="234" customFormat="1" ht="35.25" customHeight="1">
      <c r="A3" s="291" t="s">
        <v>248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</row>
    <row r="4" spans="1:15" s="234" customFormat="1" ht="19.8" customHeight="1" thickBot="1">
      <c r="A4" s="274"/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1:15" ht="55.8" customHeight="1">
      <c r="A5" s="260" t="s">
        <v>141</v>
      </c>
      <c r="B5" s="292" t="s">
        <v>141</v>
      </c>
      <c r="C5" s="292" t="s">
        <v>140</v>
      </c>
      <c r="D5" s="287" t="s">
        <v>229</v>
      </c>
      <c r="E5" s="288"/>
      <c r="F5" s="288"/>
      <c r="G5" s="289"/>
      <c r="H5" s="290" t="s">
        <v>230</v>
      </c>
      <c r="I5" s="290"/>
      <c r="J5" s="290"/>
      <c r="K5" s="290" t="s">
        <v>231</v>
      </c>
      <c r="L5" s="290"/>
      <c r="M5" s="273" t="s">
        <v>268</v>
      </c>
    </row>
    <row r="6" spans="1:15" ht="83.4" customHeight="1" thickBot="1">
      <c r="A6" s="264"/>
      <c r="B6" s="292"/>
      <c r="C6" s="292"/>
      <c r="D6" s="281" t="s">
        <v>260</v>
      </c>
      <c r="E6" s="265" t="s">
        <v>232</v>
      </c>
      <c r="F6" s="265" t="s">
        <v>233</v>
      </c>
      <c r="G6" s="265" t="s">
        <v>181</v>
      </c>
      <c r="H6" s="265" t="s">
        <v>232</v>
      </c>
      <c r="I6" s="265" t="s">
        <v>233</v>
      </c>
      <c r="J6" s="265" t="s">
        <v>234</v>
      </c>
      <c r="K6" s="265" t="s">
        <v>235</v>
      </c>
      <c r="L6" s="265" t="s">
        <v>236</v>
      </c>
      <c r="M6" s="265" t="s">
        <v>237</v>
      </c>
    </row>
    <row r="7" spans="1:15" s="234" customFormat="1" ht="33" customHeight="1">
      <c r="A7" s="256">
        <v>1</v>
      </c>
      <c r="B7" s="285">
        <v>1</v>
      </c>
      <c r="C7" s="279" t="s">
        <v>251</v>
      </c>
      <c r="D7" s="280" t="s">
        <v>257</v>
      </c>
      <c r="E7" s="282" t="s">
        <v>238</v>
      </c>
      <c r="F7" s="266" t="s">
        <v>238</v>
      </c>
      <c r="G7" s="266"/>
      <c r="H7" s="266" t="s">
        <v>238</v>
      </c>
      <c r="I7" s="266" t="s">
        <v>238</v>
      </c>
      <c r="J7" s="266"/>
      <c r="K7" s="282" t="s">
        <v>238</v>
      </c>
      <c r="L7" s="266"/>
      <c r="M7" s="266"/>
    </row>
    <row r="8" spans="1:15" s="234" customFormat="1" ht="33" customHeight="1">
      <c r="A8" s="277"/>
      <c r="B8" s="286"/>
      <c r="C8" s="279" t="s">
        <v>252</v>
      </c>
      <c r="D8" s="280" t="s">
        <v>258</v>
      </c>
      <c r="E8" s="283"/>
      <c r="F8" s="266"/>
      <c r="G8" s="266" t="s">
        <v>238</v>
      </c>
      <c r="H8" s="266"/>
      <c r="I8" s="266"/>
      <c r="J8" s="266"/>
      <c r="K8" s="283"/>
      <c r="L8" s="266"/>
      <c r="M8" s="266"/>
    </row>
    <row r="9" spans="1:15" s="234" customFormat="1" ht="33" customHeight="1">
      <c r="A9" s="257">
        <v>2</v>
      </c>
      <c r="B9" s="285">
        <v>2</v>
      </c>
      <c r="C9" s="279" t="s">
        <v>253</v>
      </c>
      <c r="D9" s="280" t="s">
        <v>257</v>
      </c>
      <c r="E9" s="282" t="s">
        <v>238</v>
      </c>
      <c r="F9" s="266" t="s">
        <v>238</v>
      </c>
      <c r="G9" s="266"/>
      <c r="H9" s="266" t="s">
        <v>238</v>
      </c>
      <c r="I9" s="266" t="s">
        <v>238</v>
      </c>
      <c r="J9" s="266" t="s">
        <v>238</v>
      </c>
      <c r="K9" s="282" t="s">
        <v>238</v>
      </c>
      <c r="L9" s="266"/>
      <c r="M9" s="266"/>
    </row>
    <row r="10" spans="1:15" s="234" customFormat="1" ht="33" customHeight="1">
      <c r="A10" s="257"/>
      <c r="B10" s="286"/>
      <c r="C10" s="279" t="s">
        <v>254</v>
      </c>
      <c r="D10" s="280" t="s">
        <v>258</v>
      </c>
      <c r="E10" s="283"/>
      <c r="F10" s="266"/>
      <c r="G10" s="266" t="s">
        <v>238</v>
      </c>
      <c r="H10" s="266"/>
      <c r="I10" s="266"/>
      <c r="J10" s="266"/>
      <c r="K10" s="283"/>
      <c r="L10" s="266"/>
      <c r="M10" s="266"/>
    </row>
    <row r="11" spans="1:15" s="234" customFormat="1" ht="21" customHeight="1">
      <c r="A11" s="257">
        <v>3</v>
      </c>
      <c r="B11" s="285">
        <v>3</v>
      </c>
      <c r="C11" s="279" t="s">
        <v>255</v>
      </c>
      <c r="D11" s="280" t="s">
        <v>257</v>
      </c>
      <c r="E11" s="282" t="s">
        <v>238</v>
      </c>
      <c r="F11" s="266"/>
      <c r="G11" s="266"/>
      <c r="H11" s="266" t="s">
        <v>238</v>
      </c>
      <c r="I11" s="266" t="s">
        <v>238</v>
      </c>
      <c r="J11" s="266"/>
      <c r="K11" s="282" t="s">
        <v>238</v>
      </c>
      <c r="L11" s="266"/>
      <c r="M11" s="266"/>
    </row>
    <row r="12" spans="1:15" s="234" customFormat="1" ht="21" customHeight="1">
      <c r="A12" s="257"/>
      <c r="B12" s="286"/>
      <c r="C12" s="279" t="s">
        <v>256</v>
      </c>
      <c r="D12" s="280" t="s">
        <v>259</v>
      </c>
      <c r="E12" s="283"/>
      <c r="F12" s="266"/>
      <c r="G12" s="266" t="s">
        <v>238</v>
      </c>
      <c r="H12" s="266"/>
      <c r="I12" s="266"/>
      <c r="J12" s="266"/>
      <c r="K12" s="283"/>
      <c r="L12" s="266"/>
      <c r="M12" s="266"/>
    </row>
    <row r="13" spans="1:15" s="234" customFormat="1" ht="21" customHeight="1">
      <c r="A13" s="257">
        <v>4</v>
      </c>
      <c r="B13" s="261">
        <v>4</v>
      </c>
      <c r="C13" s="278" t="s">
        <v>226</v>
      </c>
      <c r="D13" s="280"/>
      <c r="E13" s="266"/>
      <c r="F13" s="266"/>
      <c r="G13" s="266"/>
      <c r="H13" s="266"/>
      <c r="I13" s="266"/>
      <c r="J13" s="266"/>
      <c r="K13" s="266" t="s">
        <v>238</v>
      </c>
      <c r="L13" s="266"/>
      <c r="M13" s="266"/>
    </row>
    <row r="14" spans="1:15" s="234" customFormat="1" ht="21" customHeight="1">
      <c r="A14" s="257">
        <v>5</v>
      </c>
      <c r="B14" s="261">
        <v>5</v>
      </c>
      <c r="C14" s="278" t="s">
        <v>227</v>
      </c>
      <c r="D14" s="280" t="s">
        <v>261</v>
      </c>
      <c r="E14" s="266" t="s">
        <v>238</v>
      </c>
      <c r="F14" s="266"/>
      <c r="G14" s="266"/>
      <c r="H14" s="266" t="s">
        <v>238</v>
      </c>
      <c r="I14" s="266"/>
      <c r="J14" s="266"/>
      <c r="K14" s="266" t="s">
        <v>238</v>
      </c>
      <c r="L14" s="266"/>
      <c r="M14" s="266"/>
    </row>
    <row r="15" spans="1:15" s="234" customFormat="1" ht="21" customHeight="1">
      <c r="A15" s="257">
        <v>6</v>
      </c>
      <c r="B15" s="261">
        <v>6</v>
      </c>
      <c r="C15" s="278" t="s">
        <v>228</v>
      </c>
      <c r="D15" s="280"/>
      <c r="E15" s="266"/>
      <c r="F15" s="266"/>
      <c r="G15" s="266"/>
      <c r="H15" s="266"/>
      <c r="I15" s="266"/>
      <c r="J15" s="266"/>
      <c r="K15" s="266" t="s">
        <v>238</v>
      </c>
      <c r="L15" s="266"/>
      <c r="M15" s="266"/>
    </row>
    <row r="16" spans="1:15" s="234" customFormat="1" ht="33.75" customHeight="1">
      <c r="A16" s="268"/>
      <c r="B16" s="261">
        <v>7</v>
      </c>
      <c r="C16" s="278" t="s">
        <v>243</v>
      </c>
      <c r="D16" s="280"/>
      <c r="E16" s="266"/>
      <c r="F16" s="266"/>
      <c r="G16" s="266"/>
      <c r="H16" s="266"/>
      <c r="I16" s="266"/>
      <c r="J16" s="266"/>
      <c r="K16" s="266" t="s">
        <v>238</v>
      </c>
      <c r="L16" s="266"/>
      <c r="M16" s="266"/>
    </row>
    <row r="17" spans="1:13" s="234" customFormat="1" ht="24" customHeight="1" thickBot="1">
      <c r="A17" s="268"/>
      <c r="B17" s="261">
        <v>8</v>
      </c>
      <c r="C17" s="278" t="s">
        <v>244</v>
      </c>
      <c r="D17" s="280" t="s">
        <v>261</v>
      </c>
      <c r="E17" s="266" t="s">
        <v>238</v>
      </c>
      <c r="F17" s="266"/>
      <c r="G17" s="266"/>
      <c r="H17" s="266"/>
      <c r="I17" s="266"/>
      <c r="J17" s="266"/>
      <c r="K17" s="266" t="s">
        <v>238</v>
      </c>
      <c r="L17" s="266"/>
      <c r="M17" s="266"/>
    </row>
    <row r="18" spans="1:13" s="234" customFormat="1" ht="30.75" customHeight="1">
      <c r="A18" s="256">
        <v>10</v>
      </c>
      <c r="B18" s="285">
        <v>9</v>
      </c>
      <c r="C18" s="279" t="s">
        <v>249</v>
      </c>
      <c r="D18" s="280" t="s">
        <v>257</v>
      </c>
      <c r="E18" s="282" t="s">
        <v>238</v>
      </c>
      <c r="F18" s="266" t="s">
        <v>238</v>
      </c>
      <c r="G18" s="266"/>
      <c r="H18" s="266" t="s">
        <v>238</v>
      </c>
      <c r="I18" s="266"/>
      <c r="J18" s="266"/>
      <c r="K18" s="282" t="s">
        <v>238</v>
      </c>
      <c r="L18" s="266"/>
      <c r="M18" s="266"/>
    </row>
    <row r="19" spans="1:13" s="234" customFormat="1" ht="34.5" customHeight="1">
      <c r="A19" s="277"/>
      <c r="B19" s="286"/>
      <c r="C19" s="279" t="s">
        <v>250</v>
      </c>
      <c r="D19" s="280" t="s">
        <v>259</v>
      </c>
      <c r="E19" s="283"/>
      <c r="F19" s="266"/>
      <c r="G19" s="266" t="s">
        <v>238</v>
      </c>
      <c r="H19" s="266"/>
      <c r="I19" s="266"/>
      <c r="J19" s="266"/>
      <c r="K19" s="283"/>
      <c r="L19" s="266"/>
      <c r="M19" s="266"/>
    </row>
    <row r="20" spans="1:13" s="234" customFormat="1" ht="19.95" customHeight="1">
      <c r="A20" s="257">
        <v>11</v>
      </c>
      <c r="B20" s="261">
        <v>10</v>
      </c>
      <c r="C20" s="262" t="s">
        <v>265</v>
      </c>
      <c r="D20" s="280" t="s">
        <v>257</v>
      </c>
      <c r="E20" s="266" t="s">
        <v>238</v>
      </c>
      <c r="F20" s="266"/>
      <c r="G20" s="266"/>
      <c r="H20" s="266" t="s">
        <v>238</v>
      </c>
      <c r="I20" s="266"/>
      <c r="J20" s="266"/>
      <c r="K20" s="266"/>
      <c r="L20" s="266" t="s">
        <v>238</v>
      </c>
      <c r="M20" s="266"/>
    </row>
    <row r="21" spans="1:13" s="234" customFormat="1" ht="19.95" customHeight="1">
      <c r="A21" s="257">
        <v>12</v>
      </c>
      <c r="B21" s="261">
        <v>11</v>
      </c>
      <c r="C21" s="262" t="s">
        <v>216</v>
      </c>
      <c r="D21" s="280" t="s">
        <v>257</v>
      </c>
      <c r="E21" s="266" t="s">
        <v>238</v>
      </c>
      <c r="F21" s="266"/>
      <c r="G21" s="266"/>
      <c r="H21" s="266" t="s">
        <v>238</v>
      </c>
      <c r="I21" s="266"/>
      <c r="J21" s="266"/>
      <c r="K21" s="266" t="s">
        <v>238</v>
      </c>
      <c r="L21" s="266"/>
      <c r="M21" s="266"/>
    </row>
    <row r="22" spans="1:13" s="234" customFormat="1" ht="19.95" customHeight="1">
      <c r="A22" s="257">
        <v>13</v>
      </c>
      <c r="B22" s="261">
        <v>12</v>
      </c>
      <c r="C22" s="262" t="s">
        <v>218</v>
      </c>
      <c r="D22" s="280"/>
      <c r="E22" s="266"/>
      <c r="F22" s="266"/>
      <c r="G22" s="266"/>
      <c r="H22" s="266" t="s">
        <v>238</v>
      </c>
      <c r="I22" s="266"/>
      <c r="J22" s="266"/>
      <c r="K22" s="266"/>
      <c r="L22" s="266" t="s">
        <v>238</v>
      </c>
      <c r="M22" s="266"/>
    </row>
    <row r="23" spans="1:13" s="234" customFormat="1" ht="19.95" customHeight="1">
      <c r="A23" s="257">
        <v>14</v>
      </c>
      <c r="B23" s="261">
        <v>13</v>
      </c>
      <c r="C23" s="262" t="s">
        <v>217</v>
      </c>
      <c r="D23" s="280"/>
      <c r="E23" s="266"/>
      <c r="F23" s="266"/>
      <c r="G23" s="266"/>
      <c r="H23" s="266" t="s">
        <v>238</v>
      </c>
      <c r="I23" s="266"/>
      <c r="J23" s="266"/>
      <c r="K23" s="266"/>
      <c r="L23" s="266" t="s">
        <v>238</v>
      </c>
      <c r="M23" s="266"/>
    </row>
    <row r="24" spans="1:13" s="234" customFormat="1" ht="19.95" customHeight="1">
      <c r="A24" s="257">
        <v>15</v>
      </c>
      <c r="B24" s="261">
        <v>14</v>
      </c>
      <c r="C24" s="262" t="s">
        <v>219</v>
      </c>
      <c r="D24" s="280"/>
      <c r="E24" s="266"/>
      <c r="F24" s="266"/>
      <c r="G24" s="266"/>
      <c r="H24" s="266" t="s">
        <v>238</v>
      </c>
      <c r="I24" s="266"/>
      <c r="J24" s="266"/>
      <c r="K24" s="266"/>
      <c r="L24" s="266" t="s">
        <v>238</v>
      </c>
      <c r="M24" s="266"/>
    </row>
    <row r="25" spans="1:13" s="234" customFormat="1" ht="19.95" customHeight="1">
      <c r="A25" s="257">
        <v>17</v>
      </c>
      <c r="B25" s="261">
        <v>15</v>
      </c>
      <c r="C25" s="262" t="s">
        <v>220</v>
      </c>
      <c r="D25" s="280"/>
      <c r="E25" s="266"/>
      <c r="F25" s="266"/>
      <c r="G25" s="266"/>
      <c r="H25" s="266" t="s">
        <v>238</v>
      </c>
      <c r="I25" s="266"/>
      <c r="J25" s="266"/>
      <c r="K25" s="266"/>
      <c r="L25" s="266" t="s">
        <v>238</v>
      </c>
      <c r="M25" s="266"/>
    </row>
    <row r="26" spans="1:13" s="234" customFormat="1" ht="19.95" customHeight="1">
      <c r="A26" s="257">
        <v>18</v>
      </c>
      <c r="B26" s="261">
        <v>16</v>
      </c>
      <c r="C26" s="262" t="s">
        <v>221</v>
      </c>
      <c r="D26" s="280"/>
      <c r="E26" s="266"/>
      <c r="F26" s="266"/>
      <c r="G26" s="266"/>
      <c r="H26" s="266" t="s">
        <v>238</v>
      </c>
      <c r="I26" s="266"/>
      <c r="J26" s="266"/>
      <c r="K26" s="266"/>
      <c r="L26" s="266" t="s">
        <v>238</v>
      </c>
      <c r="M26" s="266"/>
    </row>
    <row r="27" spans="1:13" s="234" customFormat="1" ht="19.95" customHeight="1">
      <c r="A27" s="257">
        <v>19</v>
      </c>
      <c r="B27" s="261">
        <v>17</v>
      </c>
      <c r="C27" s="262" t="s">
        <v>222</v>
      </c>
      <c r="D27" s="280"/>
      <c r="E27" s="266"/>
      <c r="F27" s="266"/>
      <c r="G27" s="266"/>
      <c r="H27" s="266" t="s">
        <v>238</v>
      </c>
      <c r="I27" s="266"/>
      <c r="J27" s="266"/>
      <c r="K27" s="266"/>
      <c r="L27" s="266" t="s">
        <v>238</v>
      </c>
      <c r="M27" s="266"/>
    </row>
    <row r="28" spans="1:13" s="234" customFormat="1" ht="19.95" customHeight="1">
      <c r="A28" s="257">
        <v>20</v>
      </c>
      <c r="B28" s="261">
        <v>18</v>
      </c>
      <c r="C28" s="262" t="s">
        <v>223</v>
      </c>
      <c r="D28" s="280"/>
      <c r="E28" s="266"/>
      <c r="F28" s="266"/>
      <c r="G28" s="266"/>
      <c r="H28" s="266"/>
      <c r="I28" s="266"/>
      <c r="J28" s="266"/>
      <c r="K28" s="266" t="s">
        <v>238</v>
      </c>
      <c r="L28" s="266"/>
      <c r="M28" s="266"/>
    </row>
    <row r="29" spans="1:13" s="234" customFormat="1" ht="19.95" customHeight="1">
      <c r="A29" s="257">
        <v>21</v>
      </c>
      <c r="B29" s="261">
        <v>19</v>
      </c>
      <c r="C29" s="262" t="s">
        <v>225</v>
      </c>
      <c r="D29" s="280"/>
      <c r="E29" s="266"/>
      <c r="F29" s="266"/>
      <c r="G29" s="266"/>
      <c r="H29" s="266"/>
      <c r="I29" s="266"/>
      <c r="J29" s="266"/>
      <c r="K29" s="266"/>
      <c r="L29" s="266"/>
      <c r="M29" s="266" t="s">
        <v>238</v>
      </c>
    </row>
    <row r="30" spans="1:13" s="234" customFormat="1" ht="19.95" customHeight="1">
      <c r="A30" s="257">
        <v>22</v>
      </c>
      <c r="B30" s="261">
        <v>20</v>
      </c>
      <c r="C30" s="262" t="s">
        <v>19</v>
      </c>
      <c r="D30" s="280"/>
      <c r="E30" s="266"/>
      <c r="F30" s="266"/>
      <c r="G30" s="266"/>
      <c r="H30" s="266"/>
      <c r="I30" s="266"/>
      <c r="J30" s="266"/>
      <c r="K30" s="266" t="s">
        <v>238</v>
      </c>
      <c r="L30" s="266"/>
      <c r="M30" s="266"/>
    </row>
    <row r="31" spans="1:13" s="238" customFormat="1" ht="19.95" customHeight="1" thickBot="1">
      <c r="A31" s="257">
        <v>23</v>
      </c>
      <c r="B31" s="261">
        <v>21</v>
      </c>
      <c r="C31" s="263" t="s">
        <v>224</v>
      </c>
      <c r="D31" s="280" t="s">
        <v>257</v>
      </c>
      <c r="E31" s="261" t="s">
        <v>238</v>
      </c>
      <c r="F31" s="261" t="s">
        <v>238</v>
      </c>
      <c r="G31" s="261"/>
      <c r="H31" s="261"/>
      <c r="I31" s="261"/>
      <c r="J31" s="261"/>
      <c r="K31" s="261"/>
      <c r="L31" s="261"/>
      <c r="M31" s="261"/>
    </row>
    <row r="32" spans="1:13" s="238" customFormat="1" ht="19.95" customHeight="1">
      <c r="A32" s="256">
        <v>26</v>
      </c>
      <c r="B32" s="261">
        <v>22</v>
      </c>
      <c r="C32" s="267" t="s">
        <v>240</v>
      </c>
      <c r="D32" s="280"/>
      <c r="E32" s="261"/>
      <c r="F32" s="261"/>
      <c r="G32" s="261"/>
      <c r="H32" s="261" t="s">
        <v>238</v>
      </c>
      <c r="I32" s="261"/>
      <c r="J32" s="261"/>
      <c r="K32" s="261" t="s">
        <v>238</v>
      </c>
      <c r="L32" s="261"/>
      <c r="M32" s="261"/>
    </row>
    <row r="33" spans="1:13" s="238" customFormat="1" ht="19.95" customHeight="1">
      <c r="A33" s="257">
        <v>28</v>
      </c>
      <c r="B33" s="261">
        <v>23</v>
      </c>
      <c r="C33" s="263" t="s">
        <v>266</v>
      </c>
      <c r="D33" s="280"/>
      <c r="E33" s="261"/>
      <c r="F33" s="261"/>
      <c r="G33" s="261"/>
      <c r="H33" s="261"/>
      <c r="I33" s="261"/>
      <c r="J33" s="261"/>
      <c r="K33" s="261" t="s">
        <v>238</v>
      </c>
      <c r="L33" s="261"/>
      <c r="M33" s="261"/>
    </row>
    <row r="34" spans="1:13" s="238" customFormat="1" ht="19.95" customHeight="1">
      <c r="A34" s="257">
        <v>30</v>
      </c>
      <c r="B34" s="261">
        <v>24</v>
      </c>
      <c r="C34" s="263" t="s">
        <v>267</v>
      </c>
      <c r="D34" s="280"/>
      <c r="E34" s="261"/>
      <c r="F34" s="261"/>
      <c r="G34" s="261"/>
      <c r="H34" s="261" t="s">
        <v>238</v>
      </c>
      <c r="I34" s="261"/>
      <c r="J34" s="261"/>
      <c r="K34" s="261" t="s">
        <v>238</v>
      </c>
      <c r="L34" s="261"/>
      <c r="M34" s="261"/>
    </row>
    <row r="35" spans="1:13" s="238" customFormat="1" ht="19.95" customHeight="1">
      <c r="A35" s="257">
        <v>31</v>
      </c>
      <c r="B35" s="261">
        <v>25</v>
      </c>
      <c r="C35" s="263" t="s">
        <v>28</v>
      </c>
      <c r="D35" s="280"/>
      <c r="E35" s="261"/>
      <c r="F35" s="261"/>
      <c r="G35" s="261"/>
      <c r="H35" s="261" t="s">
        <v>238</v>
      </c>
      <c r="I35" s="261"/>
      <c r="J35" s="261"/>
      <c r="K35" s="261" t="s">
        <v>238</v>
      </c>
      <c r="L35" s="261"/>
      <c r="M35" s="261"/>
    </row>
    <row r="36" spans="1:13" s="238" customFormat="1" ht="19.95" customHeight="1">
      <c r="A36" s="257">
        <v>32</v>
      </c>
      <c r="B36" s="261">
        <v>26</v>
      </c>
      <c r="C36" s="263" t="s">
        <v>29</v>
      </c>
      <c r="D36" s="280"/>
      <c r="E36" s="261"/>
      <c r="F36" s="261"/>
      <c r="G36" s="261"/>
      <c r="H36" s="261"/>
      <c r="I36" s="261"/>
      <c r="J36" s="261"/>
      <c r="K36" s="261" t="s">
        <v>238</v>
      </c>
      <c r="L36" s="261"/>
      <c r="M36" s="261"/>
    </row>
    <row r="37" spans="1:13" s="238" customFormat="1" ht="19.95" customHeight="1">
      <c r="A37" s="257"/>
      <c r="B37" s="261">
        <f>B36+1</f>
        <v>27</v>
      </c>
      <c r="C37" s="272" t="s">
        <v>245</v>
      </c>
      <c r="D37" s="280"/>
      <c r="E37" s="261"/>
      <c r="F37" s="261"/>
      <c r="G37" s="261"/>
      <c r="H37" s="261"/>
      <c r="I37" s="261"/>
      <c r="J37" s="261"/>
      <c r="K37" s="261" t="s">
        <v>238</v>
      </c>
      <c r="L37" s="261"/>
      <c r="M37" s="261"/>
    </row>
    <row r="38" spans="1:13" s="238" customFormat="1" ht="19.95" customHeight="1">
      <c r="A38" s="257">
        <v>35</v>
      </c>
      <c r="B38" s="261">
        <f t="shared" ref="B38:B75" si="0">B37+1</f>
        <v>28</v>
      </c>
      <c r="C38" s="262" t="s">
        <v>32</v>
      </c>
      <c r="D38" s="280"/>
      <c r="E38" s="261"/>
      <c r="F38" s="261"/>
      <c r="G38" s="261"/>
      <c r="H38" s="261"/>
      <c r="I38" s="261"/>
      <c r="J38" s="261"/>
      <c r="K38" s="261" t="s">
        <v>238</v>
      </c>
      <c r="L38" s="261"/>
      <c r="M38" s="261"/>
    </row>
    <row r="39" spans="1:13" s="238" customFormat="1" ht="19.95" customHeight="1">
      <c r="A39" s="257">
        <v>37</v>
      </c>
      <c r="B39" s="261">
        <f t="shared" si="0"/>
        <v>29</v>
      </c>
      <c r="C39" s="262" t="s">
        <v>34</v>
      </c>
      <c r="D39" s="280"/>
      <c r="E39" s="261"/>
      <c r="F39" s="261"/>
      <c r="G39" s="261"/>
      <c r="H39" s="261"/>
      <c r="I39" s="261"/>
      <c r="J39" s="261"/>
      <c r="K39" s="261" t="s">
        <v>238</v>
      </c>
      <c r="L39" s="261"/>
      <c r="M39" s="261"/>
    </row>
    <row r="40" spans="1:13" s="238" customFormat="1" ht="19.95" customHeight="1">
      <c r="A40" s="257">
        <v>38</v>
      </c>
      <c r="B40" s="261">
        <f t="shared" si="0"/>
        <v>30</v>
      </c>
      <c r="C40" s="262" t="s">
        <v>35</v>
      </c>
      <c r="D40" s="280"/>
      <c r="E40" s="261"/>
      <c r="F40" s="261"/>
      <c r="G40" s="261"/>
      <c r="H40" s="261"/>
      <c r="I40" s="261"/>
      <c r="J40" s="261"/>
      <c r="K40" s="261" t="s">
        <v>238</v>
      </c>
      <c r="L40" s="261"/>
      <c r="M40" s="261"/>
    </row>
    <row r="41" spans="1:13" s="238" customFormat="1" ht="19.95" customHeight="1">
      <c r="A41" s="257">
        <v>42</v>
      </c>
      <c r="B41" s="261">
        <f t="shared" si="0"/>
        <v>31</v>
      </c>
      <c r="C41" s="263" t="s">
        <v>39</v>
      </c>
      <c r="D41" s="280"/>
      <c r="E41" s="261"/>
      <c r="F41" s="261"/>
      <c r="G41" s="261"/>
      <c r="H41" s="261" t="s">
        <v>238</v>
      </c>
      <c r="I41" s="261"/>
      <c r="J41" s="261" t="s">
        <v>238</v>
      </c>
      <c r="K41" s="261"/>
      <c r="L41" s="261"/>
      <c r="M41" s="261"/>
    </row>
    <row r="42" spans="1:13" s="234" customFormat="1" ht="19.95" customHeight="1">
      <c r="A42" s="258"/>
      <c r="B42" s="261">
        <f t="shared" si="0"/>
        <v>32</v>
      </c>
      <c r="C42" s="262" t="s">
        <v>172</v>
      </c>
      <c r="D42" s="280"/>
      <c r="E42" s="266"/>
      <c r="F42" s="266"/>
      <c r="G42" s="266"/>
      <c r="H42" s="266"/>
      <c r="I42" s="266"/>
      <c r="J42" s="266"/>
      <c r="K42" s="266" t="s">
        <v>238</v>
      </c>
      <c r="L42" s="266"/>
      <c r="M42" s="266"/>
    </row>
    <row r="43" spans="1:13" s="234" customFormat="1" ht="19.95" customHeight="1">
      <c r="A43" s="258"/>
      <c r="B43" s="261">
        <f t="shared" si="0"/>
        <v>33</v>
      </c>
      <c r="C43" s="262" t="s">
        <v>174</v>
      </c>
      <c r="D43" s="280"/>
      <c r="E43" s="266"/>
      <c r="F43" s="266"/>
      <c r="G43" s="266"/>
      <c r="H43" s="266" t="s">
        <v>238</v>
      </c>
      <c r="I43" s="266"/>
      <c r="J43" s="266" t="s">
        <v>238</v>
      </c>
      <c r="K43" s="266"/>
      <c r="L43" s="266"/>
      <c r="M43" s="266"/>
    </row>
    <row r="44" spans="1:13" s="234" customFormat="1" ht="19.95" customHeight="1">
      <c r="A44" s="258"/>
      <c r="B44" s="261">
        <f t="shared" si="0"/>
        <v>34</v>
      </c>
      <c r="C44" s="262" t="s">
        <v>173</v>
      </c>
      <c r="D44" s="280"/>
      <c r="E44" s="266"/>
      <c r="F44" s="266"/>
      <c r="G44" s="266"/>
      <c r="H44" s="266" t="s">
        <v>238</v>
      </c>
      <c r="I44" s="266"/>
      <c r="J44" s="266"/>
      <c r="K44" s="266" t="s">
        <v>238</v>
      </c>
      <c r="L44" s="266"/>
      <c r="M44" s="266"/>
    </row>
    <row r="45" spans="1:13" s="234" customFormat="1" ht="19.95" customHeight="1">
      <c r="A45" s="258"/>
      <c r="B45" s="261">
        <f t="shared" si="0"/>
        <v>35</v>
      </c>
      <c r="C45" s="262" t="s">
        <v>239</v>
      </c>
      <c r="D45" s="280"/>
      <c r="E45" s="266"/>
      <c r="F45" s="266"/>
      <c r="G45" s="266"/>
      <c r="H45" s="266" t="s">
        <v>238</v>
      </c>
      <c r="I45" s="266"/>
      <c r="J45" s="266"/>
      <c r="K45" s="266" t="s">
        <v>238</v>
      </c>
      <c r="L45" s="266"/>
      <c r="M45" s="266"/>
    </row>
    <row r="46" spans="1:13" s="234" customFormat="1" ht="19.95" customHeight="1">
      <c r="A46" s="258"/>
      <c r="B46" s="261">
        <f t="shared" si="0"/>
        <v>36</v>
      </c>
      <c r="C46" s="262" t="s">
        <v>242</v>
      </c>
      <c r="D46" s="280"/>
      <c r="E46" s="266"/>
      <c r="F46" s="266"/>
      <c r="G46" s="266"/>
      <c r="H46" s="266"/>
      <c r="I46" s="266"/>
      <c r="J46" s="266"/>
      <c r="K46" s="266" t="s">
        <v>238</v>
      </c>
      <c r="L46" s="266"/>
      <c r="M46" s="266"/>
    </row>
    <row r="47" spans="1:13" s="234" customFormat="1" ht="19.95" customHeight="1">
      <c r="A47" s="258"/>
      <c r="B47" s="261">
        <f t="shared" si="0"/>
        <v>37</v>
      </c>
      <c r="C47" s="262" t="s">
        <v>241</v>
      </c>
      <c r="D47" s="280"/>
      <c r="E47" s="266"/>
      <c r="F47" s="266"/>
      <c r="G47" s="266"/>
      <c r="H47" s="266"/>
      <c r="I47" s="266"/>
      <c r="J47" s="266"/>
      <c r="K47" s="266" t="s">
        <v>238</v>
      </c>
      <c r="L47" s="266"/>
      <c r="M47" s="266"/>
    </row>
    <row r="48" spans="1:13" s="234" customFormat="1" ht="19.95" customHeight="1">
      <c r="A48" s="258"/>
      <c r="B48" s="261">
        <f t="shared" si="0"/>
        <v>38</v>
      </c>
      <c r="C48" s="269" t="s">
        <v>246</v>
      </c>
      <c r="D48" s="280"/>
      <c r="E48" s="270"/>
      <c r="F48" s="270"/>
      <c r="G48" s="270"/>
      <c r="H48" s="270"/>
      <c r="I48" s="270"/>
      <c r="J48" s="270"/>
      <c r="K48" s="270" t="s">
        <v>238</v>
      </c>
      <c r="L48" s="270"/>
      <c r="M48" s="270"/>
    </row>
    <row r="49" spans="1:13" s="234" customFormat="1" ht="19.95" customHeight="1">
      <c r="A49" s="258"/>
      <c r="B49" s="261">
        <f t="shared" si="0"/>
        <v>39</v>
      </c>
      <c r="C49" s="269" t="s">
        <v>263</v>
      </c>
      <c r="D49" s="280"/>
      <c r="E49" s="266"/>
      <c r="F49" s="266"/>
      <c r="G49" s="266"/>
      <c r="H49" s="266"/>
      <c r="I49" s="266"/>
      <c r="J49" s="266"/>
      <c r="K49" s="270" t="s">
        <v>238</v>
      </c>
      <c r="L49" s="266"/>
      <c r="M49" s="266"/>
    </row>
    <row r="50" spans="1:13" s="234" customFormat="1" ht="19.95" customHeight="1">
      <c r="A50" s="259">
        <v>46</v>
      </c>
      <c r="B50" s="261">
        <f t="shared" si="0"/>
        <v>40</v>
      </c>
      <c r="C50" s="262" t="s">
        <v>193</v>
      </c>
      <c r="D50" s="280" t="s">
        <v>262</v>
      </c>
      <c r="E50" s="266" t="s">
        <v>238</v>
      </c>
      <c r="F50" s="266"/>
      <c r="G50" s="266"/>
      <c r="H50" s="266" t="s">
        <v>238</v>
      </c>
      <c r="I50" s="266"/>
      <c r="J50" s="266"/>
      <c r="K50" s="266"/>
      <c r="L50" s="266" t="s">
        <v>238</v>
      </c>
      <c r="M50" s="266" t="s">
        <v>238</v>
      </c>
    </row>
    <row r="51" spans="1:13" s="234" customFormat="1" ht="19.95" customHeight="1">
      <c r="A51" s="259">
        <v>47</v>
      </c>
      <c r="B51" s="261">
        <f t="shared" si="0"/>
        <v>41</v>
      </c>
      <c r="C51" s="262" t="s">
        <v>47</v>
      </c>
      <c r="D51" s="280" t="s">
        <v>262</v>
      </c>
      <c r="E51" s="266" t="s">
        <v>238</v>
      </c>
      <c r="F51" s="266"/>
      <c r="G51" s="266"/>
      <c r="H51" s="266" t="s">
        <v>238</v>
      </c>
      <c r="I51" s="266"/>
      <c r="J51" s="266"/>
      <c r="K51" s="266"/>
      <c r="L51" s="266" t="s">
        <v>238</v>
      </c>
      <c r="M51" s="266" t="s">
        <v>238</v>
      </c>
    </row>
    <row r="52" spans="1:13" s="234" customFormat="1" ht="19.95" customHeight="1">
      <c r="A52" s="259">
        <v>48</v>
      </c>
      <c r="B52" s="261">
        <f t="shared" si="0"/>
        <v>42</v>
      </c>
      <c r="C52" s="262" t="s">
        <v>194</v>
      </c>
      <c r="D52" s="280" t="s">
        <v>262</v>
      </c>
      <c r="E52" s="266" t="s">
        <v>238</v>
      </c>
      <c r="F52" s="266"/>
      <c r="G52" s="266"/>
      <c r="H52" s="266" t="s">
        <v>238</v>
      </c>
      <c r="I52" s="266"/>
      <c r="J52" s="266"/>
      <c r="K52" s="266"/>
      <c r="L52" s="266" t="s">
        <v>238</v>
      </c>
      <c r="M52" s="266" t="s">
        <v>238</v>
      </c>
    </row>
    <row r="53" spans="1:13" s="234" customFormat="1" ht="19.95" customHeight="1">
      <c r="A53" s="259">
        <v>49</v>
      </c>
      <c r="B53" s="261">
        <f t="shared" si="0"/>
        <v>43</v>
      </c>
      <c r="C53" s="262" t="s">
        <v>195</v>
      </c>
      <c r="D53" s="280" t="s">
        <v>262</v>
      </c>
      <c r="E53" s="266" t="s">
        <v>238</v>
      </c>
      <c r="F53" s="266"/>
      <c r="G53" s="266"/>
      <c r="H53" s="266" t="s">
        <v>238</v>
      </c>
      <c r="I53" s="266"/>
      <c r="J53" s="266"/>
      <c r="K53" s="266"/>
      <c r="L53" s="266" t="s">
        <v>238</v>
      </c>
      <c r="M53" s="266" t="s">
        <v>238</v>
      </c>
    </row>
    <row r="54" spans="1:13" s="234" customFormat="1" ht="19.95" customHeight="1">
      <c r="A54" s="259">
        <v>50</v>
      </c>
      <c r="B54" s="261">
        <f t="shared" si="0"/>
        <v>44</v>
      </c>
      <c r="C54" s="262" t="s">
        <v>196</v>
      </c>
      <c r="D54" s="280" t="s">
        <v>262</v>
      </c>
      <c r="E54" s="266" t="s">
        <v>238</v>
      </c>
      <c r="F54" s="266"/>
      <c r="G54" s="266"/>
      <c r="H54" s="266" t="s">
        <v>238</v>
      </c>
      <c r="I54" s="266"/>
      <c r="J54" s="266"/>
      <c r="K54" s="266"/>
      <c r="L54" s="266" t="s">
        <v>238</v>
      </c>
      <c r="M54" s="266" t="s">
        <v>238</v>
      </c>
    </row>
    <row r="55" spans="1:13" s="234" customFormat="1" ht="19.95" customHeight="1">
      <c r="A55" s="259">
        <v>51</v>
      </c>
      <c r="B55" s="261">
        <f t="shared" si="0"/>
        <v>45</v>
      </c>
      <c r="C55" s="262" t="s">
        <v>198</v>
      </c>
      <c r="D55" s="280" t="s">
        <v>262</v>
      </c>
      <c r="E55" s="266" t="s">
        <v>238</v>
      </c>
      <c r="F55" s="266"/>
      <c r="G55" s="266"/>
      <c r="H55" s="266" t="s">
        <v>238</v>
      </c>
      <c r="I55" s="266"/>
      <c r="J55" s="266"/>
      <c r="K55" s="266"/>
      <c r="L55" s="266" t="s">
        <v>238</v>
      </c>
      <c r="M55" s="266" t="s">
        <v>238</v>
      </c>
    </row>
    <row r="56" spans="1:13" s="234" customFormat="1" ht="19.95" customHeight="1">
      <c r="A56" s="259">
        <v>52</v>
      </c>
      <c r="B56" s="261">
        <f t="shared" si="0"/>
        <v>46</v>
      </c>
      <c r="C56" s="262" t="s">
        <v>197</v>
      </c>
      <c r="D56" s="280"/>
      <c r="E56" s="266"/>
      <c r="F56" s="266"/>
      <c r="G56" s="266"/>
      <c r="H56" s="266" t="s">
        <v>238</v>
      </c>
      <c r="I56" s="266"/>
      <c r="J56" s="266"/>
      <c r="K56" s="266"/>
      <c r="L56" s="266" t="s">
        <v>238</v>
      </c>
      <c r="M56" s="266" t="s">
        <v>238</v>
      </c>
    </row>
    <row r="57" spans="1:13" s="234" customFormat="1" ht="19.95" customHeight="1">
      <c r="A57" s="259">
        <v>53</v>
      </c>
      <c r="B57" s="261">
        <f t="shared" si="0"/>
        <v>47</v>
      </c>
      <c r="C57" s="262" t="s">
        <v>199</v>
      </c>
      <c r="D57" s="280" t="s">
        <v>262</v>
      </c>
      <c r="E57" s="266" t="s">
        <v>238</v>
      </c>
      <c r="F57" s="266"/>
      <c r="G57" s="266"/>
      <c r="H57" s="266" t="s">
        <v>238</v>
      </c>
      <c r="I57" s="266"/>
      <c r="J57" s="266"/>
      <c r="K57" s="266"/>
      <c r="L57" s="266" t="s">
        <v>238</v>
      </c>
      <c r="M57" s="266" t="s">
        <v>238</v>
      </c>
    </row>
    <row r="58" spans="1:13" s="234" customFormat="1" ht="19.95" customHeight="1">
      <c r="A58" s="259">
        <v>54</v>
      </c>
      <c r="B58" s="261">
        <f t="shared" si="0"/>
        <v>48</v>
      </c>
      <c r="C58" s="262" t="s">
        <v>200</v>
      </c>
      <c r="D58" s="280" t="s">
        <v>262</v>
      </c>
      <c r="E58" s="266" t="s">
        <v>238</v>
      </c>
      <c r="F58" s="266"/>
      <c r="G58" s="266"/>
      <c r="H58" s="266" t="s">
        <v>238</v>
      </c>
      <c r="I58" s="266"/>
      <c r="J58" s="266"/>
      <c r="K58" s="266"/>
      <c r="L58" s="266" t="s">
        <v>238</v>
      </c>
      <c r="M58" s="266" t="s">
        <v>238</v>
      </c>
    </row>
    <row r="59" spans="1:13" s="234" customFormat="1" ht="19.95" customHeight="1">
      <c r="A59" s="259">
        <v>55</v>
      </c>
      <c r="B59" s="261">
        <f t="shared" si="0"/>
        <v>49</v>
      </c>
      <c r="C59" s="262" t="s">
        <v>201</v>
      </c>
      <c r="D59" s="280" t="s">
        <v>262</v>
      </c>
      <c r="E59" s="266" t="s">
        <v>238</v>
      </c>
      <c r="F59" s="266"/>
      <c r="G59" s="266"/>
      <c r="H59" s="266" t="s">
        <v>238</v>
      </c>
      <c r="I59" s="266"/>
      <c r="J59" s="266"/>
      <c r="K59" s="266"/>
      <c r="L59" s="266" t="s">
        <v>238</v>
      </c>
      <c r="M59" s="266" t="s">
        <v>238</v>
      </c>
    </row>
    <row r="60" spans="1:13" s="234" customFormat="1" ht="19.95" customHeight="1">
      <c r="A60" s="259">
        <v>56</v>
      </c>
      <c r="B60" s="261">
        <f t="shared" si="0"/>
        <v>50</v>
      </c>
      <c r="C60" s="262" t="s">
        <v>202</v>
      </c>
      <c r="D60" s="280" t="s">
        <v>262</v>
      </c>
      <c r="E60" s="266" t="s">
        <v>238</v>
      </c>
      <c r="F60" s="266"/>
      <c r="G60" s="266"/>
      <c r="H60" s="266" t="s">
        <v>238</v>
      </c>
      <c r="I60" s="266"/>
      <c r="J60" s="266"/>
      <c r="K60" s="266"/>
      <c r="L60" s="266" t="s">
        <v>238</v>
      </c>
      <c r="M60" s="266" t="s">
        <v>238</v>
      </c>
    </row>
    <row r="61" spans="1:13" s="234" customFormat="1" ht="19.95" customHeight="1">
      <c r="A61" s="259">
        <v>57</v>
      </c>
      <c r="B61" s="285">
        <f t="shared" si="0"/>
        <v>51</v>
      </c>
      <c r="C61" s="262" t="s">
        <v>203</v>
      </c>
      <c r="D61" s="280" t="s">
        <v>257</v>
      </c>
      <c r="E61" s="282" t="s">
        <v>238</v>
      </c>
      <c r="F61" s="266" t="s">
        <v>238</v>
      </c>
      <c r="G61" s="266"/>
      <c r="H61" s="266" t="s">
        <v>238</v>
      </c>
      <c r="I61" s="266"/>
      <c r="J61" s="266"/>
      <c r="K61" s="266"/>
      <c r="L61" s="282" t="s">
        <v>238</v>
      </c>
      <c r="M61" s="282" t="s">
        <v>238</v>
      </c>
    </row>
    <row r="62" spans="1:13" s="234" customFormat="1" ht="19.95" customHeight="1">
      <c r="A62" s="259"/>
      <c r="B62" s="286"/>
      <c r="C62" s="262" t="s">
        <v>264</v>
      </c>
      <c r="D62" s="280" t="s">
        <v>262</v>
      </c>
      <c r="E62" s="283"/>
      <c r="F62" s="266"/>
      <c r="G62" s="266"/>
      <c r="H62" s="266"/>
      <c r="I62" s="266"/>
      <c r="J62" s="266"/>
      <c r="K62" s="266"/>
      <c r="L62" s="283"/>
      <c r="M62" s="283"/>
    </row>
    <row r="63" spans="1:13" s="234" customFormat="1" ht="19.95" customHeight="1">
      <c r="A63" s="259">
        <v>58</v>
      </c>
      <c r="B63" s="261">
        <f>B61+1</f>
        <v>52</v>
      </c>
      <c r="C63" s="262" t="s">
        <v>204</v>
      </c>
      <c r="D63" s="280" t="s">
        <v>262</v>
      </c>
      <c r="E63" s="266" t="s">
        <v>238</v>
      </c>
      <c r="F63" s="266"/>
      <c r="G63" s="266"/>
      <c r="H63" s="266" t="s">
        <v>238</v>
      </c>
      <c r="I63" s="266"/>
      <c r="J63" s="266"/>
      <c r="K63" s="266"/>
      <c r="L63" s="266" t="s">
        <v>238</v>
      </c>
      <c r="M63" s="266" t="s">
        <v>238</v>
      </c>
    </row>
    <row r="64" spans="1:13" s="234" customFormat="1" ht="19.95" customHeight="1">
      <c r="A64" s="259">
        <v>59</v>
      </c>
      <c r="B64" s="285">
        <f t="shared" si="0"/>
        <v>53</v>
      </c>
      <c r="C64" s="262" t="s">
        <v>205</v>
      </c>
      <c r="D64" s="280" t="s">
        <v>257</v>
      </c>
      <c r="E64" s="282" t="s">
        <v>238</v>
      </c>
      <c r="F64" s="266" t="s">
        <v>238</v>
      </c>
      <c r="G64" s="266"/>
      <c r="H64" s="266" t="s">
        <v>238</v>
      </c>
      <c r="I64" s="266"/>
      <c r="J64" s="266"/>
      <c r="K64" s="266"/>
      <c r="L64" s="282" t="s">
        <v>238</v>
      </c>
      <c r="M64" s="282" t="s">
        <v>238</v>
      </c>
    </row>
    <row r="65" spans="1:13" s="234" customFormat="1" ht="19.95" customHeight="1">
      <c r="A65" s="259"/>
      <c r="B65" s="286"/>
      <c r="C65" s="262" t="s">
        <v>87</v>
      </c>
      <c r="D65" s="280" t="s">
        <v>262</v>
      </c>
      <c r="E65" s="283"/>
      <c r="F65" s="266"/>
      <c r="G65" s="266"/>
      <c r="H65" s="266"/>
      <c r="I65" s="266"/>
      <c r="J65" s="266"/>
      <c r="K65" s="266"/>
      <c r="L65" s="283"/>
      <c r="M65" s="283"/>
    </row>
    <row r="66" spans="1:13" s="234" customFormat="1" ht="19.95" customHeight="1">
      <c r="A66" s="259">
        <v>60</v>
      </c>
      <c r="B66" s="261">
        <f>B64+1</f>
        <v>54</v>
      </c>
      <c r="C66" s="262" t="s">
        <v>206</v>
      </c>
      <c r="D66" s="280" t="s">
        <v>262</v>
      </c>
      <c r="E66" s="266" t="s">
        <v>238</v>
      </c>
      <c r="F66" s="266"/>
      <c r="G66" s="266"/>
      <c r="H66" s="266" t="s">
        <v>238</v>
      </c>
      <c r="I66" s="266"/>
      <c r="J66" s="266"/>
      <c r="K66" s="266"/>
      <c r="L66" s="266" t="s">
        <v>238</v>
      </c>
      <c r="M66" s="266" t="s">
        <v>238</v>
      </c>
    </row>
    <row r="67" spans="1:13" s="234" customFormat="1" ht="19.95" customHeight="1">
      <c r="A67" s="259">
        <v>61</v>
      </c>
      <c r="B67" s="261">
        <f t="shared" si="0"/>
        <v>55</v>
      </c>
      <c r="C67" s="262" t="s">
        <v>207</v>
      </c>
      <c r="D67" s="280" t="s">
        <v>262</v>
      </c>
      <c r="E67" s="266" t="s">
        <v>238</v>
      </c>
      <c r="F67" s="266"/>
      <c r="G67" s="266"/>
      <c r="H67" s="266" t="s">
        <v>238</v>
      </c>
      <c r="I67" s="266"/>
      <c r="J67" s="266"/>
      <c r="K67" s="266"/>
      <c r="L67" s="266" t="s">
        <v>238</v>
      </c>
      <c r="M67" s="266" t="s">
        <v>238</v>
      </c>
    </row>
    <row r="68" spans="1:13" s="234" customFormat="1" ht="19.95" customHeight="1">
      <c r="A68" s="259">
        <v>62</v>
      </c>
      <c r="B68" s="261">
        <f t="shared" si="0"/>
        <v>56</v>
      </c>
      <c r="C68" s="262" t="s">
        <v>208</v>
      </c>
      <c r="D68" s="280" t="s">
        <v>262</v>
      </c>
      <c r="E68" s="266" t="s">
        <v>238</v>
      </c>
      <c r="F68" s="266"/>
      <c r="G68" s="266"/>
      <c r="H68" s="266" t="s">
        <v>238</v>
      </c>
      <c r="I68" s="266"/>
      <c r="J68" s="266"/>
      <c r="K68" s="266"/>
      <c r="L68" s="266" t="s">
        <v>238</v>
      </c>
      <c r="M68" s="266" t="s">
        <v>238</v>
      </c>
    </row>
    <row r="69" spans="1:13" s="234" customFormat="1" ht="19.95" customHeight="1">
      <c r="A69" s="259">
        <v>63</v>
      </c>
      <c r="B69" s="261">
        <f t="shared" si="0"/>
        <v>57</v>
      </c>
      <c r="C69" s="262" t="s">
        <v>209</v>
      </c>
      <c r="D69" s="280" t="s">
        <v>262</v>
      </c>
      <c r="E69" s="266" t="s">
        <v>238</v>
      </c>
      <c r="F69" s="266"/>
      <c r="G69" s="266"/>
      <c r="H69" s="266" t="s">
        <v>238</v>
      </c>
      <c r="I69" s="266"/>
      <c r="J69" s="266"/>
      <c r="K69" s="266"/>
      <c r="L69" s="266" t="s">
        <v>238</v>
      </c>
      <c r="M69" s="266"/>
    </row>
    <row r="70" spans="1:13" s="234" customFormat="1" ht="19.95" customHeight="1">
      <c r="A70" s="259">
        <v>64</v>
      </c>
      <c r="B70" s="261">
        <f t="shared" si="0"/>
        <v>58</v>
      </c>
      <c r="C70" s="262" t="s">
        <v>210</v>
      </c>
      <c r="D70" s="280" t="s">
        <v>262</v>
      </c>
      <c r="E70" s="266" t="s">
        <v>238</v>
      </c>
      <c r="F70" s="266"/>
      <c r="G70" s="266"/>
      <c r="H70" s="266" t="s">
        <v>238</v>
      </c>
      <c r="I70" s="266"/>
      <c r="J70" s="266"/>
      <c r="K70" s="266"/>
      <c r="L70" s="266" t="s">
        <v>238</v>
      </c>
      <c r="M70" s="266" t="s">
        <v>238</v>
      </c>
    </row>
    <row r="71" spans="1:13" s="234" customFormat="1" ht="19.95" customHeight="1">
      <c r="A71" s="259">
        <v>65</v>
      </c>
      <c r="B71" s="261">
        <f t="shared" si="0"/>
        <v>59</v>
      </c>
      <c r="C71" s="262" t="s">
        <v>211</v>
      </c>
      <c r="D71" s="280" t="s">
        <v>262</v>
      </c>
      <c r="E71" s="266" t="s">
        <v>238</v>
      </c>
      <c r="F71" s="266"/>
      <c r="G71" s="266"/>
      <c r="H71" s="266" t="s">
        <v>238</v>
      </c>
      <c r="I71" s="266"/>
      <c r="J71" s="266"/>
      <c r="K71" s="266"/>
      <c r="L71" s="266" t="s">
        <v>238</v>
      </c>
      <c r="M71" s="266" t="s">
        <v>238</v>
      </c>
    </row>
    <row r="72" spans="1:13" s="234" customFormat="1" ht="19.95" customHeight="1">
      <c r="A72" s="259">
        <v>66</v>
      </c>
      <c r="B72" s="261">
        <f t="shared" si="0"/>
        <v>60</v>
      </c>
      <c r="C72" s="262" t="s">
        <v>212</v>
      </c>
      <c r="D72" s="280" t="s">
        <v>262</v>
      </c>
      <c r="E72" s="266" t="s">
        <v>238</v>
      </c>
      <c r="F72" s="266"/>
      <c r="G72" s="266"/>
      <c r="H72" s="266" t="s">
        <v>238</v>
      </c>
      <c r="I72" s="266"/>
      <c r="J72" s="266"/>
      <c r="K72" s="266"/>
      <c r="L72" s="266" t="s">
        <v>238</v>
      </c>
      <c r="M72" s="266" t="s">
        <v>238</v>
      </c>
    </row>
    <row r="73" spans="1:13" s="234" customFormat="1" ht="19.95" customHeight="1">
      <c r="A73" s="259">
        <v>67</v>
      </c>
      <c r="B73" s="261">
        <f t="shared" si="0"/>
        <v>61</v>
      </c>
      <c r="C73" s="262" t="s">
        <v>213</v>
      </c>
      <c r="D73" s="280" t="s">
        <v>262</v>
      </c>
      <c r="E73" s="266" t="s">
        <v>238</v>
      </c>
      <c r="F73" s="266"/>
      <c r="G73" s="266"/>
      <c r="H73" s="266" t="s">
        <v>238</v>
      </c>
      <c r="I73" s="266"/>
      <c r="J73" s="266"/>
      <c r="K73" s="266"/>
      <c r="L73" s="266" t="s">
        <v>238</v>
      </c>
      <c r="M73" s="266" t="s">
        <v>238</v>
      </c>
    </row>
    <row r="74" spans="1:13" s="234" customFormat="1" ht="19.95" customHeight="1">
      <c r="A74" s="259">
        <v>68</v>
      </c>
      <c r="B74" s="261">
        <f t="shared" si="0"/>
        <v>62</v>
      </c>
      <c r="C74" s="262" t="s">
        <v>214</v>
      </c>
      <c r="D74" s="280" t="s">
        <v>262</v>
      </c>
      <c r="E74" s="266" t="s">
        <v>238</v>
      </c>
      <c r="F74" s="266"/>
      <c r="G74" s="266"/>
      <c r="H74" s="266" t="s">
        <v>238</v>
      </c>
      <c r="I74" s="266"/>
      <c r="J74" s="266"/>
      <c r="K74" s="266"/>
      <c r="L74" s="266" t="s">
        <v>238</v>
      </c>
      <c r="M74" s="266" t="s">
        <v>238</v>
      </c>
    </row>
    <row r="75" spans="1:13" s="234" customFormat="1" ht="19.95" customHeight="1">
      <c r="A75" s="258">
        <v>69</v>
      </c>
      <c r="B75" s="261">
        <f t="shared" si="0"/>
        <v>63</v>
      </c>
      <c r="C75" s="262" t="s">
        <v>215</v>
      </c>
      <c r="D75" s="280" t="s">
        <v>262</v>
      </c>
      <c r="E75" s="266" t="s">
        <v>238</v>
      </c>
      <c r="F75" s="266"/>
      <c r="G75" s="266"/>
      <c r="H75" s="266" t="s">
        <v>238</v>
      </c>
      <c r="I75" s="266"/>
      <c r="J75" s="266"/>
      <c r="K75" s="266"/>
      <c r="L75" s="266" t="s">
        <v>238</v>
      </c>
      <c r="M75" s="266" t="s">
        <v>238</v>
      </c>
    </row>
  </sheetData>
  <mergeCells count="27">
    <mergeCell ref="I1:M1"/>
    <mergeCell ref="B64:B65"/>
    <mergeCell ref="E64:E65"/>
    <mergeCell ref="E61:E62"/>
    <mergeCell ref="K11:K12"/>
    <mergeCell ref="K18:K19"/>
    <mergeCell ref="K5:L5"/>
    <mergeCell ref="A3:M3"/>
    <mergeCell ref="B5:B6"/>
    <mergeCell ref="C5:C6"/>
    <mergeCell ref="B61:B62"/>
    <mergeCell ref="L61:L62"/>
    <mergeCell ref="M61:M62"/>
    <mergeCell ref="L64:L65"/>
    <mergeCell ref="M64:M65"/>
    <mergeCell ref="B7:B8"/>
    <mergeCell ref="B9:B10"/>
    <mergeCell ref="B11:B12"/>
    <mergeCell ref="B18:B19"/>
    <mergeCell ref="D5:G5"/>
    <mergeCell ref="E7:E8"/>
    <mergeCell ref="E9:E10"/>
    <mergeCell ref="E11:E12"/>
    <mergeCell ref="E18:E19"/>
    <mergeCell ref="K7:K8"/>
    <mergeCell ref="K9:K10"/>
    <mergeCell ref="H5:J5"/>
  </mergeCells>
  <pageMargins left="0.11811023622047245" right="0.11811023622047245" top="0.82677165354330717" bottom="0.19685039370078741" header="0.23622047244094491" footer="0.23622047244094491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172"/>
  <sheetViews>
    <sheetView topLeftCell="B1" zoomScale="110" zoomScaleNormal="110" workbookViewId="0">
      <pane xSplit="1" ySplit="4" topLeftCell="AF5" activePane="bottomRight" state="frozen"/>
      <selection activeCell="B1" sqref="B1"/>
      <selection pane="topRight" activeCell="C1" sqref="C1"/>
      <selection pane="bottomLeft" activeCell="B5" sqref="B5"/>
      <selection pane="bottomRight" activeCell="AF4" sqref="AF4"/>
    </sheetView>
  </sheetViews>
  <sheetFormatPr defaultColWidth="8.88671875" defaultRowHeight="14.4"/>
  <cols>
    <col min="1" max="1" width="7.33203125" style="5" hidden="1" customWidth="1"/>
    <col min="2" max="2" width="37.44140625" style="8" customWidth="1"/>
    <col min="3" max="3" width="10.5546875" style="148" customWidth="1"/>
    <col min="4" max="4" width="8.88671875" style="148" hidden="1" customWidth="1"/>
    <col min="5" max="5" width="15.33203125" style="2" customWidth="1"/>
    <col min="6" max="6" width="10.6640625" style="99" customWidth="1"/>
    <col min="7" max="7" width="8.88671875" style="99" hidden="1" customWidth="1"/>
    <col min="8" max="8" width="16" style="192" customWidth="1"/>
    <col min="9" max="9" width="8.88671875" style="2"/>
    <col min="10" max="13" width="9.5546875" style="2" bestFit="1" customWidth="1"/>
    <col min="14" max="14" width="8.88671875" style="2" customWidth="1"/>
    <col min="15" max="15" width="12.88671875" style="2" customWidth="1"/>
    <col min="16" max="16" width="14.44140625" style="2" customWidth="1"/>
    <col min="17" max="17" width="12.5546875" style="2" customWidth="1"/>
    <col min="18" max="18" width="8.88671875" style="2" customWidth="1"/>
    <col min="19" max="19" width="13.88671875" style="2" customWidth="1"/>
    <col min="20" max="25" width="18" style="2" customWidth="1"/>
    <col min="26" max="26" width="17.44140625" style="2" customWidth="1"/>
    <col min="27" max="31" width="8.88671875" style="2" customWidth="1"/>
    <col min="32" max="32" width="9.33203125" style="2" customWidth="1"/>
    <col min="33" max="41" width="8.88671875" style="2" customWidth="1"/>
    <col min="42" max="16384" width="8.88671875" style="2"/>
  </cols>
  <sheetData>
    <row r="1" spans="1:54" s="1" customFormat="1" ht="23.25" customHeight="1" thickBot="1">
      <c r="A1" s="300"/>
      <c r="B1" s="301"/>
      <c r="C1" s="300"/>
      <c r="D1" s="152"/>
      <c r="F1" s="75"/>
      <c r="G1" s="75"/>
      <c r="H1" s="181"/>
    </row>
    <row r="2" spans="1:54" ht="42" customHeight="1" thickBot="1">
      <c r="A2" s="302" t="s">
        <v>141</v>
      </c>
      <c r="B2" s="305" t="s">
        <v>140</v>
      </c>
      <c r="C2" s="295" t="s">
        <v>133</v>
      </c>
      <c r="D2" s="297"/>
      <c r="E2" s="308"/>
      <c r="F2" s="312" t="s">
        <v>134</v>
      </c>
      <c r="G2" s="297"/>
      <c r="H2" s="308"/>
      <c r="I2" s="293" t="s">
        <v>160</v>
      </c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08"/>
      <c r="U2" s="208"/>
      <c r="V2" s="208"/>
      <c r="W2" s="319" t="s">
        <v>166</v>
      </c>
      <c r="X2" s="319"/>
      <c r="Y2" s="314" t="s">
        <v>168</v>
      </c>
      <c r="Z2" s="313"/>
      <c r="AA2" s="159"/>
      <c r="AB2" s="159"/>
      <c r="AC2" s="159"/>
      <c r="AD2" s="159"/>
      <c r="AH2" s="322" t="s">
        <v>157</v>
      </c>
      <c r="AI2" s="322"/>
      <c r="AJ2" s="322"/>
      <c r="AK2" s="322"/>
      <c r="AL2" s="322"/>
      <c r="AM2" s="322" t="s">
        <v>161</v>
      </c>
      <c r="AN2" s="322"/>
      <c r="AO2" s="322"/>
      <c r="AP2" s="322"/>
      <c r="AQ2" s="322"/>
      <c r="AR2" s="322" t="s">
        <v>158</v>
      </c>
      <c r="AS2" s="322"/>
      <c r="AT2" s="322"/>
      <c r="AU2" s="322"/>
      <c r="AV2" s="322"/>
      <c r="AW2" s="322" t="s">
        <v>159</v>
      </c>
      <c r="AX2" s="322"/>
      <c r="AY2" s="322"/>
      <c r="AZ2" s="322"/>
      <c r="BA2" s="322"/>
    </row>
    <row r="3" spans="1:54" ht="15.75" customHeight="1" thickBot="1">
      <c r="A3" s="303"/>
      <c r="B3" s="306"/>
      <c r="C3" s="309"/>
      <c r="D3" s="310"/>
      <c r="E3" s="311"/>
      <c r="F3" s="313"/>
      <c r="G3" s="310"/>
      <c r="H3" s="314"/>
      <c r="I3" s="295" t="s">
        <v>147</v>
      </c>
      <c r="J3" s="297" t="s">
        <v>148</v>
      </c>
      <c r="K3" s="297"/>
      <c r="L3" s="297"/>
      <c r="M3" s="297"/>
      <c r="N3" s="297" t="s">
        <v>149</v>
      </c>
      <c r="O3" s="114"/>
      <c r="P3" s="297" t="s">
        <v>148</v>
      </c>
      <c r="Q3" s="297"/>
      <c r="R3" s="297"/>
      <c r="S3" s="299"/>
      <c r="T3" s="229"/>
      <c r="U3" s="229"/>
      <c r="V3" s="229"/>
      <c r="W3" s="319"/>
      <c r="X3" s="319"/>
      <c r="Y3" s="320"/>
      <c r="Z3" s="321"/>
      <c r="AA3" s="160"/>
      <c r="AB3" s="160"/>
      <c r="AC3" s="160"/>
      <c r="AD3" s="160"/>
      <c r="AH3" s="315" t="s">
        <v>147</v>
      </c>
      <c r="AI3" s="316" t="s">
        <v>148</v>
      </c>
      <c r="AJ3" s="317"/>
      <c r="AK3" s="317"/>
      <c r="AL3" s="318"/>
      <c r="AM3" s="315" t="s">
        <v>147</v>
      </c>
      <c r="AN3" s="316" t="s">
        <v>148</v>
      </c>
      <c r="AO3" s="317"/>
      <c r="AP3" s="317"/>
      <c r="AQ3" s="318"/>
      <c r="AR3" s="315" t="s">
        <v>147</v>
      </c>
      <c r="AS3" s="316" t="s">
        <v>148</v>
      </c>
      <c r="AT3" s="317"/>
      <c r="AU3" s="317"/>
      <c r="AV3" s="318"/>
      <c r="AW3" s="315" t="s">
        <v>147</v>
      </c>
      <c r="AX3" s="316" t="s">
        <v>148</v>
      </c>
      <c r="AY3" s="317"/>
      <c r="AZ3" s="317"/>
      <c r="BA3" s="318"/>
    </row>
    <row r="4" spans="1:54" ht="106.2" thickBot="1">
      <c r="A4" s="304"/>
      <c r="B4" s="307"/>
      <c r="C4" s="130" t="s">
        <v>135</v>
      </c>
      <c r="D4" s="153" t="s">
        <v>136</v>
      </c>
      <c r="E4" s="19" t="s">
        <v>137</v>
      </c>
      <c r="F4" s="20" t="s">
        <v>135</v>
      </c>
      <c r="G4" s="9" t="s">
        <v>138</v>
      </c>
      <c r="H4" s="56" t="s">
        <v>139</v>
      </c>
      <c r="I4" s="296"/>
      <c r="J4" s="231" t="s">
        <v>150</v>
      </c>
      <c r="K4" s="231" t="s">
        <v>151</v>
      </c>
      <c r="L4" s="231" t="s">
        <v>152</v>
      </c>
      <c r="M4" s="231" t="s">
        <v>153</v>
      </c>
      <c r="N4" s="298"/>
      <c r="O4" s="115" t="s">
        <v>154</v>
      </c>
      <c r="P4" s="231" t="s">
        <v>150</v>
      </c>
      <c r="Q4" s="231" t="s">
        <v>155</v>
      </c>
      <c r="R4" s="231" t="s">
        <v>156</v>
      </c>
      <c r="S4" s="195" t="s">
        <v>152</v>
      </c>
      <c r="T4" s="229" t="s">
        <v>162</v>
      </c>
      <c r="U4" s="229" t="s">
        <v>163</v>
      </c>
      <c r="V4" s="229" t="s">
        <v>164</v>
      </c>
      <c r="W4" s="229" t="s">
        <v>167</v>
      </c>
      <c r="X4" s="193" t="s">
        <v>139</v>
      </c>
      <c r="Y4" s="211" t="s">
        <v>169</v>
      </c>
      <c r="Z4" s="212" t="s">
        <v>170</v>
      </c>
      <c r="AA4" s="160"/>
      <c r="AB4" s="160"/>
      <c r="AC4" s="160"/>
      <c r="AD4" s="160"/>
      <c r="AH4" s="309"/>
      <c r="AI4" s="232" t="s">
        <v>150</v>
      </c>
      <c r="AJ4" s="232" t="s">
        <v>151</v>
      </c>
      <c r="AK4" s="232" t="s">
        <v>152</v>
      </c>
      <c r="AL4" s="232" t="s">
        <v>153</v>
      </c>
      <c r="AM4" s="309"/>
      <c r="AN4" s="232" t="s">
        <v>150</v>
      </c>
      <c r="AO4" s="232" t="s">
        <v>151</v>
      </c>
      <c r="AP4" s="232" t="s">
        <v>152</v>
      </c>
      <c r="AQ4" s="232" t="s">
        <v>153</v>
      </c>
      <c r="AR4" s="309"/>
      <c r="AS4" s="232" t="s">
        <v>150</v>
      </c>
      <c r="AT4" s="232" t="s">
        <v>151</v>
      </c>
      <c r="AU4" s="232" t="s">
        <v>152</v>
      </c>
      <c r="AV4" s="232" t="s">
        <v>153</v>
      </c>
      <c r="AW4" s="309"/>
      <c r="AX4" s="232" t="s">
        <v>150</v>
      </c>
      <c r="AY4" s="232" t="s">
        <v>151</v>
      </c>
      <c r="AZ4" s="232" t="s">
        <v>152</v>
      </c>
      <c r="BA4" s="232" t="s">
        <v>153</v>
      </c>
    </row>
    <row r="5" spans="1:54" ht="15" thickBot="1">
      <c r="A5" s="10"/>
      <c r="B5" s="43" t="s">
        <v>142</v>
      </c>
      <c r="C5" s="130"/>
      <c r="D5" s="153"/>
      <c r="E5" s="19"/>
      <c r="F5" s="20"/>
      <c r="G5" s="9"/>
      <c r="H5" s="21"/>
      <c r="I5" s="112"/>
      <c r="J5" s="113"/>
      <c r="K5" s="113"/>
      <c r="L5" s="113"/>
      <c r="M5" s="113"/>
      <c r="N5" s="113"/>
      <c r="O5" s="113"/>
      <c r="P5" s="113"/>
      <c r="Q5" s="113"/>
      <c r="R5" s="113"/>
      <c r="S5" s="196"/>
      <c r="T5" s="14"/>
      <c r="U5" s="14"/>
      <c r="V5" s="14"/>
      <c r="W5" s="14"/>
      <c r="X5" s="14"/>
      <c r="Y5" s="213"/>
      <c r="Z5" s="214"/>
      <c r="AA5" s="161"/>
      <c r="AB5" s="161"/>
      <c r="AC5" s="161"/>
      <c r="AD5" s="161"/>
      <c r="AE5" s="17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</row>
    <row r="6" spans="1:54" ht="15" thickBot="1">
      <c r="A6" s="38">
        <v>1</v>
      </c>
      <c r="B6" s="46" t="s">
        <v>0</v>
      </c>
      <c r="C6" s="128">
        <f>'[1]Финансовый план'!$J$3</f>
        <v>30715.052656666667</v>
      </c>
      <c r="D6" s="72"/>
      <c r="E6" s="129">
        <f>'[1]Финансовый план'!$S$3</f>
        <v>1125741462.7196157</v>
      </c>
      <c r="F6" s="71">
        <f>'[2]Финансовый план'!$B$50</f>
        <v>3500.3333333333335</v>
      </c>
      <c r="G6" s="72"/>
      <c r="H6" s="175">
        <f>'[2]Финансовый план'!$G$50</f>
        <v>32667018.999999996</v>
      </c>
      <c r="I6" s="107">
        <f>J6+K6+L6</f>
        <v>156216</v>
      </c>
      <c r="J6" s="63">
        <f>'[3]Скорректировано по профилям'!$FB$63</f>
        <v>9300</v>
      </c>
      <c r="K6" s="63">
        <f>'[3]Скорректировано по профилям'!$FA$63</f>
        <v>115600</v>
      </c>
      <c r="L6" s="63">
        <f>'[3]Скорректировано по профилям'!$FD$63</f>
        <v>31316</v>
      </c>
      <c r="M6" s="63">
        <f>'[3]Скорректировано по профилям'!$FC$63</f>
        <v>10717</v>
      </c>
      <c r="N6" s="24"/>
      <c r="O6" s="63">
        <f>'[4]Сумма с ин'!$AC$8</f>
        <v>76204790.229999989</v>
      </c>
      <c r="P6" s="63">
        <f>'[4]Сумма с ин'!$AE$8</f>
        <v>10080000</v>
      </c>
      <c r="Q6" s="63">
        <f>'[4]Сумма с ин'!$AD$8</f>
        <v>52134264.469999991</v>
      </c>
      <c r="R6" s="63"/>
      <c r="S6" s="197">
        <f>'[4]Сумма с ин'!$AF$8</f>
        <v>13990525.760000002</v>
      </c>
      <c r="T6" s="14">
        <f>'[5] 01.12.2017 '!$Q$7</f>
        <v>59573732.769999988</v>
      </c>
      <c r="U6" s="57">
        <f>O6-T6</f>
        <v>16631057.460000001</v>
      </c>
      <c r="V6" s="59">
        <f>U6/O6</f>
        <v>0.21824162772188505</v>
      </c>
      <c r="W6" s="57" t="e">
        <f>#REF!</f>
        <v>#REF!</v>
      </c>
      <c r="X6" s="57" t="e">
        <f>#REF!</f>
        <v>#REF!</v>
      </c>
      <c r="Y6" s="215"/>
      <c r="Z6" s="216"/>
      <c r="AA6" s="162"/>
      <c r="AB6" s="162"/>
      <c r="AC6" s="162"/>
      <c r="AD6" s="162"/>
      <c r="AE6" s="17"/>
      <c r="AF6" s="14"/>
      <c r="AG6" s="14"/>
      <c r="AH6" s="57">
        <f>'[6]П-КА+СТОМАТ. янв.-авг. 2'!C9</f>
        <v>103574</v>
      </c>
      <c r="AI6" s="57">
        <f>'[6]П-КА+СТОМАТ. янв.-авг. 2'!E9</f>
        <v>6391</v>
      </c>
      <c r="AJ6" s="57">
        <f>'[6]П-КА+СТОМАТ. янв.-авг. 2'!D9</f>
        <v>78141</v>
      </c>
      <c r="AK6" s="57">
        <f>'[6]П-КА+СТОМАТ. янв.-авг. 2'!F9</f>
        <v>19042</v>
      </c>
      <c r="AL6" s="57">
        <f>'[6]П-КА+СТОМАТ. янв.-авг. 2'!G9</f>
        <v>9208</v>
      </c>
      <c r="AM6" s="14">
        <f>AN6+AO6+AP6</f>
        <v>155362</v>
      </c>
      <c r="AN6" s="14">
        <f>ROUND(AI6/8*12,0)</f>
        <v>9587</v>
      </c>
      <c r="AO6" s="14">
        <f t="shared" ref="AO6:AQ21" si="0">ROUND(AJ6/8*12,0)</f>
        <v>117212</v>
      </c>
      <c r="AP6" s="14">
        <f t="shared" si="0"/>
        <v>28563</v>
      </c>
      <c r="AQ6" s="14">
        <f t="shared" si="0"/>
        <v>13812</v>
      </c>
      <c r="AR6" s="57">
        <f t="shared" ref="AR6:AV37" si="1">I6-AM6</f>
        <v>854</v>
      </c>
      <c r="AS6" s="57">
        <f t="shared" si="1"/>
        <v>-287</v>
      </c>
      <c r="AT6" s="57">
        <f t="shared" si="1"/>
        <v>-1612</v>
      </c>
      <c r="AU6" s="57">
        <f t="shared" si="1"/>
        <v>2753</v>
      </c>
      <c r="AV6" s="57">
        <f t="shared" si="1"/>
        <v>-3095</v>
      </c>
      <c r="AW6" s="59">
        <f t="shared" ref="AW6:BA10" si="2">I6/AM6-1</f>
        <v>5.496839639036466E-3</v>
      </c>
      <c r="AX6" s="59">
        <f t="shared" si="2"/>
        <v>-2.9936372170647707E-2</v>
      </c>
      <c r="AY6" s="59">
        <f t="shared" si="2"/>
        <v>-1.3752858069139728E-2</v>
      </c>
      <c r="AZ6" s="59">
        <f t="shared" si="2"/>
        <v>9.6383433112768202E-2</v>
      </c>
      <c r="BA6" s="59">
        <f t="shared" si="2"/>
        <v>-0.22408050970170867</v>
      </c>
      <c r="BB6" s="14"/>
    </row>
    <row r="7" spans="1:54">
      <c r="A7" s="39">
        <v>2</v>
      </c>
      <c r="B7" s="47" t="s">
        <v>1</v>
      </c>
      <c r="C7" s="132">
        <f>'[1]Финансовый план'!$J$4</f>
        <v>22686.988999999987</v>
      </c>
      <c r="D7" s="149"/>
      <c r="E7" s="177">
        <f>'[1]Финансовый план'!$S$4</f>
        <v>623759501.5743469</v>
      </c>
      <c r="F7" s="76">
        <f>'[2]Финансовый план'!$B$51</f>
        <v>3290.3333333333335</v>
      </c>
      <c r="G7" s="77"/>
      <c r="H7" s="182">
        <f>'[2]Финансовый план'!$G$51</f>
        <v>33812530.463333338</v>
      </c>
      <c r="I7" s="100">
        <f t="shared" ref="I7:I70" si="3">J7+K7+L7</f>
        <v>258514</v>
      </c>
      <c r="J7" s="57">
        <f>'[3]Скорректировано по профилям'!$FH$63</f>
        <v>33439</v>
      </c>
      <c r="K7" s="57">
        <f>'[3]Скорректировано по профилям'!$FG$63</f>
        <v>128600</v>
      </c>
      <c r="L7" s="57">
        <f>'[3]Скорректировано по профилям'!$FJ$63</f>
        <v>96475</v>
      </c>
      <c r="M7" s="57">
        <f>'[3]Скорректировано по профилям'!$FI$63</f>
        <v>31105</v>
      </c>
      <c r="N7" s="14"/>
      <c r="O7" s="57">
        <f>'[4]Сумма с ин'!$AC$9</f>
        <v>118157402.20999998</v>
      </c>
      <c r="P7" s="57">
        <f>'[4]Сумма с ин'!$AE$9</f>
        <v>25081740</v>
      </c>
      <c r="Q7" s="57">
        <f>'[4]Сумма с ин'!$AD$9</f>
        <v>83524942.069999978</v>
      </c>
      <c r="R7" s="57"/>
      <c r="S7" s="198">
        <f>'[4]Сумма с ин'!$AF$9</f>
        <v>9550720.1399999987</v>
      </c>
      <c r="T7" s="14">
        <f>'[5] 01.12.2017 '!$Q$8</f>
        <v>95914356.75</v>
      </c>
      <c r="U7" s="57">
        <f t="shared" ref="U7:U70" si="4">O7-T7</f>
        <v>22243045.459999979</v>
      </c>
      <c r="V7" s="59">
        <f t="shared" ref="V7:V43" si="5">U7/O7</f>
        <v>0.18824927633791097</v>
      </c>
      <c r="W7" s="57" t="e">
        <f>#REF!</f>
        <v>#REF!</v>
      </c>
      <c r="X7" s="57" t="e">
        <f>#REF!</f>
        <v>#REF!</v>
      </c>
      <c r="Y7" s="217"/>
      <c r="Z7" s="218"/>
      <c r="AA7" s="163"/>
      <c r="AB7" s="163"/>
      <c r="AC7" s="163"/>
      <c r="AD7" s="163"/>
      <c r="AE7" s="17"/>
      <c r="AF7" s="14"/>
      <c r="AG7" s="14"/>
      <c r="AH7" s="57">
        <f>'[6]П-КА+СТОМАТ. янв.-авг. 2'!C10</f>
        <v>110060</v>
      </c>
      <c r="AI7" s="57">
        <f>'[6]П-КА+СТОМАТ. янв.-авг. 2'!E10</f>
        <v>15737</v>
      </c>
      <c r="AJ7" s="57">
        <f>'[6]П-КА+СТОМАТ. янв.-авг. 2'!D10</f>
        <v>81770</v>
      </c>
      <c r="AK7" s="57">
        <f>'[6]П-КА+СТОМАТ. янв.-авг. 2'!F10</f>
        <v>12553</v>
      </c>
      <c r="AL7" s="57">
        <f>'[6]П-КА+СТОМАТ. янв.-авг. 2'!G10</f>
        <v>5113</v>
      </c>
      <c r="AM7" s="14">
        <f t="shared" ref="AM7:AM70" si="6">AN7+AO7+AP7</f>
        <v>165091</v>
      </c>
      <c r="AN7" s="14">
        <f t="shared" ref="AN7:AQ70" si="7">ROUND(AI7/8*12,0)</f>
        <v>23606</v>
      </c>
      <c r="AO7" s="14">
        <f t="shared" si="0"/>
        <v>122655</v>
      </c>
      <c r="AP7" s="14">
        <f t="shared" si="0"/>
        <v>18830</v>
      </c>
      <c r="AQ7" s="14">
        <f t="shared" si="0"/>
        <v>7670</v>
      </c>
      <c r="AR7" s="57">
        <f t="shared" si="1"/>
        <v>93423</v>
      </c>
      <c r="AS7" s="57">
        <f t="shared" si="1"/>
        <v>9833</v>
      </c>
      <c r="AT7" s="57">
        <f t="shared" si="1"/>
        <v>5945</v>
      </c>
      <c r="AU7" s="57">
        <f t="shared" si="1"/>
        <v>77645</v>
      </c>
      <c r="AV7" s="57">
        <f t="shared" si="1"/>
        <v>23435</v>
      </c>
      <c r="AW7" s="59">
        <f t="shared" si="2"/>
        <v>0.56588790424674884</v>
      </c>
      <c r="AX7" s="59">
        <f t="shared" si="2"/>
        <v>0.4165466406845717</v>
      </c>
      <c r="AY7" s="59">
        <f t="shared" si="2"/>
        <v>4.8469283763401316E-2</v>
      </c>
      <c r="AZ7" s="59">
        <f t="shared" si="2"/>
        <v>4.1234731810939991</v>
      </c>
      <c r="BA7" s="59">
        <f t="shared" si="2"/>
        <v>3.0554106910039112</v>
      </c>
      <c r="BB7" s="14"/>
    </row>
    <row r="8" spans="1:54">
      <c r="A8" s="39">
        <v>3</v>
      </c>
      <c r="B8" s="47" t="s">
        <v>2</v>
      </c>
      <c r="C8" s="132">
        <f>'[1]Финансовый план'!$J$5</f>
        <v>6499.7914999999985</v>
      </c>
      <c r="D8" s="149"/>
      <c r="E8" s="177">
        <f>'[1]Финансовый план'!$S$5</f>
        <v>352241482.3468827</v>
      </c>
      <c r="F8" s="76"/>
      <c r="G8" s="77"/>
      <c r="H8" s="182"/>
      <c r="I8" s="100">
        <f t="shared" si="3"/>
        <v>75829</v>
      </c>
      <c r="J8" s="57">
        <f>'[3]Скорректировано по профилям'!$FN$63</f>
        <v>0</v>
      </c>
      <c r="K8" s="57">
        <f>'[3]Скорректировано по профилям'!$FM$63</f>
        <v>65030</v>
      </c>
      <c r="L8" s="57">
        <f>'[3]Скорректировано по профилям'!$FP$63</f>
        <v>10799</v>
      </c>
      <c r="M8" s="57">
        <f>'[3]Скорректировано по профилям'!$FO$63</f>
        <v>3600</v>
      </c>
      <c r="N8" s="14"/>
      <c r="O8" s="57">
        <f>'[4]Сумма с ин'!$AC$10</f>
        <v>43014756.399999999</v>
      </c>
      <c r="P8" s="57">
        <f>'[4]Сумма с ин'!$AE$10</f>
        <v>0</v>
      </c>
      <c r="Q8" s="57">
        <f>'[4]Сумма с ин'!$AD$10</f>
        <v>39917985.399999999</v>
      </c>
      <c r="R8" s="57"/>
      <c r="S8" s="198">
        <f>'[4]Сумма с ин'!$AF$10</f>
        <v>3096771</v>
      </c>
      <c r="T8" s="14">
        <f>'[5] 01.12.2017 '!$Q$9</f>
        <v>37953287.490000002</v>
      </c>
      <c r="U8" s="57">
        <f t="shared" si="4"/>
        <v>5061468.9099999964</v>
      </c>
      <c r="V8" s="59">
        <f t="shared" si="5"/>
        <v>0.11766819886024035</v>
      </c>
      <c r="W8" s="57" t="e">
        <f>#REF!</f>
        <v>#REF!</v>
      </c>
      <c r="X8" s="57" t="e">
        <f>#REF!</f>
        <v>#REF!</v>
      </c>
      <c r="Y8" s="219"/>
      <c r="Z8" s="220"/>
      <c r="AA8" s="163"/>
      <c r="AB8" s="163"/>
      <c r="AC8" s="163"/>
      <c r="AD8" s="163"/>
      <c r="AE8" s="17"/>
      <c r="AF8" s="14"/>
      <c r="AG8" s="14"/>
      <c r="AH8" s="57">
        <f>'[6]П-КА+СТОМАТ. янв.-авг. 2'!C11</f>
        <v>45459</v>
      </c>
      <c r="AI8" s="57">
        <f>'[6]П-КА+СТОМАТ. янв.-авг. 2'!E11</f>
        <v>0</v>
      </c>
      <c r="AJ8" s="57">
        <f>'[6]П-КА+СТОМАТ. янв.-авг. 2'!D11</f>
        <v>43353</v>
      </c>
      <c r="AK8" s="57">
        <f>'[6]П-КА+СТОМАТ. янв.-авг. 2'!F11</f>
        <v>2106</v>
      </c>
      <c r="AL8" s="57">
        <f>'[6]П-КА+СТОМАТ. янв.-авг. 2'!G11</f>
        <v>785</v>
      </c>
      <c r="AM8" s="14">
        <f t="shared" si="6"/>
        <v>68189</v>
      </c>
      <c r="AN8" s="14">
        <f t="shared" si="7"/>
        <v>0</v>
      </c>
      <c r="AO8" s="14">
        <f t="shared" si="0"/>
        <v>65030</v>
      </c>
      <c r="AP8" s="14">
        <f t="shared" si="0"/>
        <v>3159</v>
      </c>
      <c r="AQ8" s="14">
        <f t="shared" si="0"/>
        <v>1178</v>
      </c>
      <c r="AR8" s="57">
        <f t="shared" si="1"/>
        <v>7640</v>
      </c>
      <c r="AS8" s="57">
        <f t="shared" si="1"/>
        <v>0</v>
      </c>
      <c r="AT8" s="57">
        <f t="shared" si="1"/>
        <v>0</v>
      </c>
      <c r="AU8" s="57">
        <f t="shared" si="1"/>
        <v>7640</v>
      </c>
      <c r="AV8" s="57">
        <f t="shared" si="1"/>
        <v>2422</v>
      </c>
      <c r="AW8" s="59">
        <f>I8/AM8-1</f>
        <v>0.11204153162533537</v>
      </c>
      <c r="AX8" s="59"/>
      <c r="AY8" s="59">
        <f t="shared" si="2"/>
        <v>0</v>
      </c>
      <c r="AZ8" s="59">
        <f t="shared" si="2"/>
        <v>2.4184868629313074</v>
      </c>
      <c r="BA8" s="59">
        <f t="shared" si="2"/>
        <v>2.0560271646859083</v>
      </c>
      <c r="BB8" s="14"/>
    </row>
    <row r="9" spans="1:54">
      <c r="A9" s="39">
        <v>4</v>
      </c>
      <c r="B9" s="47" t="s">
        <v>3</v>
      </c>
      <c r="C9" s="132"/>
      <c r="D9" s="149"/>
      <c r="E9" s="126"/>
      <c r="F9" s="78"/>
      <c r="G9" s="230"/>
      <c r="H9" s="182"/>
      <c r="I9" s="100">
        <f t="shared" si="3"/>
        <v>239324</v>
      </c>
      <c r="J9" s="57">
        <f>'[3]Скорректировано по профилям'!$FT$63</f>
        <v>14162</v>
      </c>
      <c r="K9" s="57">
        <f>'[3]Скорректировано по профилям'!$FS$63</f>
        <v>19785</v>
      </c>
      <c r="L9" s="57">
        <f>'[3]Скорректировано по профилям'!$FV$63</f>
        <v>205377</v>
      </c>
      <c r="M9" s="57">
        <f>'[3]Скорректировано по профилям'!$FU$63</f>
        <v>95524</v>
      </c>
      <c r="N9" s="14"/>
      <c r="O9" s="57">
        <f>'[4]Сумма с ин'!$AC$11</f>
        <v>123366924.36</v>
      </c>
      <c r="P9" s="57">
        <f>'[4]Сумма с ин'!$AE$11</f>
        <v>12207549.439999999</v>
      </c>
      <c r="Q9" s="57">
        <f>'[4]Сумма с ин'!$AD$11</f>
        <v>11060909.559999999</v>
      </c>
      <c r="R9" s="57"/>
      <c r="S9" s="198">
        <f>'[4]Сумма с ин'!$AF$11</f>
        <v>100098465.36</v>
      </c>
      <c r="T9" s="14">
        <f>'[5] 01.12.2017 '!$Q$10</f>
        <v>104091591.84</v>
      </c>
      <c r="U9" s="57">
        <f t="shared" si="4"/>
        <v>19275332.519999996</v>
      </c>
      <c r="V9" s="59">
        <f t="shared" si="5"/>
        <v>0.15624392534705803</v>
      </c>
      <c r="W9" s="14"/>
      <c r="X9" s="14"/>
      <c r="Y9" s="219"/>
      <c r="Z9" s="220"/>
      <c r="AA9" s="163"/>
      <c r="AB9" s="163"/>
      <c r="AC9" s="163"/>
      <c r="AD9" s="163"/>
      <c r="AE9" s="17"/>
      <c r="AF9" s="14"/>
      <c r="AG9" s="14"/>
      <c r="AH9" s="57">
        <f>'[6]П-КА+СТОМАТ. янв.-авг. 2'!C12</f>
        <v>148634</v>
      </c>
      <c r="AI9" s="57">
        <f>'[6]П-КА+СТОМАТ. янв.-авг. 2'!E12</f>
        <v>287</v>
      </c>
      <c r="AJ9" s="57">
        <f>'[6]П-КА+СТОМАТ. янв.-авг. 2'!D12</f>
        <v>25892</v>
      </c>
      <c r="AK9" s="57">
        <f>'[6]П-КА+СТОМАТ. янв.-авг. 2'!F12</f>
        <v>122455</v>
      </c>
      <c r="AL9" s="57">
        <f>'[6]П-КА+СТОМАТ. янв.-авг. 2'!G12</f>
        <v>38644</v>
      </c>
      <c r="AM9" s="14">
        <f t="shared" si="6"/>
        <v>222952</v>
      </c>
      <c r="AN9" s="14">
        <f t="shared" si="7"/>
        <v>431</v>
      </c>
      <c r="AO9" s="14">
        <f t="shared" si="0"/>
        <v>38838</v>
      </c>
      <c r="AP9" s="14">
        <f t="shared" si="0"/>
        <v>183683</v>
      </c>
      <c r="AQ9" s="14">
        <f t="shared" si="0"/>
        <v>57966</v>
      </c>
      <c r="AR9" s="57">
        <f t="shared" si="1"/>
        <v>16372</v>
      </c>
      <c r="AS9" s="57">
        <f t="shared" si="1"/>
        <v>13731</v>
      </c>
      <c r="AT9" s="57">
        <f t="shared" si="1"/>
        <v>-19053</v>
      </c>
      <c r="AU9" s="57">
        <f t="shared" si="1"/>
        <v>21694</v>
      </c>
      <c r="AV9" s="57">
        <f t="shared" si="1"/>
        <v>37558</v>
      </c>
      <c r="AW9" s="59">
        <f>I9/AM9-1</f>
        <v>7.3432846531988893E-2</v>
      </c>
      <c r="AX9" s="59">
        <f>J9/AN9-1</f>
        <v>31.858468677494201</v>
      </c>
      <c r="AY9" s="59">
        <f t="shared" si="2"/>
        <v>-0.49057623976517839</v>
      </c>
      <c r="AZ9" s="59">
        <f t="shared" si="2"/>
        <v>0.11810564940685864</v>
      </c>
      <c r="BA9" s="59">
        <f t="shared" si="2"/>
        <v>0.64793154607873582</v>
      </c>
      <c r="BB9" s="14"/>
    </row>
    <row r="10" spans="1:54">
      <c r="A10" s="39">
        <v>5</v>
      </c>
      <c r="B10" s="47" t="s">
        <v>4</v>
      </c>
      <c r="C10" s="132">
        <f>'[1]Финансовый план'!$J$6</f>
        <v>600.00000000000011</v>
      </c>
      <c r="D10" s="149"/>
      <c r="E10" s="177">
        <f>'[1]Финансовый план'!$S$6</f>
        <v>10694413.949762346</v>
      </c>
      <c r="F10" s="76"/>
      <c r="G10" s="77"/>
      <c r="H10" s="182"/>
      <c r="I10" s="100">
        <f t="shared" si="3"/>
        <v>49254</v>
      </c>
      <c r="J10" s="57">
        <f>'[3]Скорректировано по профилям'!$FZ$63</f>
        <v>0</v>
      </c>
      <c r="K10" s="57">
        <f>'[3]Скорректировано по профилям'!$FY$63</f>
        <v>4500</v>
      </c>
      <c r="L10" s="57">
        <f>'[3]Скорректировано по профилям'!$GB$63</f>
        <v>44754</v>
      </c>
      <c r="M10" s="57">
        <f>'[3]Скорректировано по профилям'!$GA$63</f>
        <v>10656</v>
      </c>
      <c r="N10" s="14"/>
      <c r="O10" s="57">
        <f>'[4]Сумма с ин'!$AC$12</f>
        <v>15697249.800000001</v>
      </c>
      <c r="P10" s="57">
        <f>'[4]Сумма с ин'!$AE$12</f>
        <v>0</v>
      </c>
      <c r="Q10" s="57">
        <f>'[4]Сумма с ин'!$AD$12</f>
        <v>1338540</v>
      </c>
      <c r="R10" s="57"/>
      <c r="S10" s="198">
        <f>'[4]Сумма с ин'!$AF$12</f>
        <v>14358709.800000001</v>
      </c>
      <c r="T10" s="14">
        <f>'[5] 01.12.2017 '!$Q$11</f>
        <v>12580451</v>
      </c>
      <c r="U10" s="57">
        <f t="shared" si="4"/>
        <v>3116798.8000000007</v>
      </c>
      <c r="V10" s="59">
        <f t="shared" si="5"/>
        <v>0.19855699818193634</v>
      </c>
      <c r="W10" s="14"/>
      <c r="X10" s="14"/>
      <c r="Y10" s="219"/>
      <c r="Z10" s="220"/>
      <c r="AA10" s="163"/>
      <c r="AB10" s="163"/>
      <c r="AC10" s="163"/>
      <c r="AD10" s="163"/>
      <c r="AE10" s="17"/>
      <c r="AF10" s="14"/>
      <c r="AG10" s="14"/>
      <c r="AH10" s="57">
        <f>'[6]П-КА+СТОМАТ. янв.-авг. 2'!C13</f>
        <v>32348</v>
      </c>
      <c r="AI10" s="57">
        <f>'[6]П-КА+СТОМАТ. янв.-авг. 2'!E13</f>
        <v>0</v>
      </c>
      <c r="AJ10" s="57">
        <f>'[6]П-КА+СТОМАТ. янв.-авг. 2'!D13</f>
        <v>3011</v>
      </c>
      <c r="AK10" s="57">
        <f>'[6]П-КА+СТОМАТ. янв.-авг. 2'!F13</f>
        <v>29337</v>
      </c>
      <c r="AL10" s="57">
        <f>'[6]П-КА+СТОМАТ. янв.-авг. 2'!G13</f>
        <v>9028</v>
      </c>
      <c r="AM10" s="14">
        <f t="shared" si="6"/>
        <v>48523</v>
      </c>
      <c r="AN10" s="14">
        <f t="shared" si="7"/>
        <v>0</v>
      </c>
      <c r="AO10" s="14">
        <f t="shared" si="0"/>
        <v>4517</v>
      </c>
      <c r="AP10" s="14">
        <f t="shared" si="0"/>
        <v>44006</v>
      </c>
      <c r="AQ10" s="14">
        <f t="shared" si="0"/>
        <v>13542</v>
      </c>
      <c r="AR10" s="57">
        <f t="shared" si="1"/>
        <v>731</v>
      </c>
      <c r="AS10" s="57">
        <f t="shared" si="1"/>
        <v>0</v>
      </c>
      <c r="AT10" s="57">
        <f t="shared" si="1"/>
        <v>-17</v>
      </c>
      <c r="AU10" s="57">
        <f t="shared" si="1"/>
        <v>748</v>
      </c>
      <c r="AV10" s="57">
        <f t="shared" si="1"/>
        <v>-2886</v>
      </c>
      <c r="AW10" s="59">
        <f>I10/AM10-1</f>
        <v>1.506502071182747E-2</v>
      </c>
      <c r="AX10" s="59"/>
      <c r="AY10" s="59">
        <f t="shared" si="2"/>
        <v>-3.7635598848793084E-3</v>
      </c>
      <c r="AZ10" s="59">
        <f t="shared" si="2"/>
        <v>1.6997682134254344E-2</v>
      </c>
      <c r="BA10" s="59">
        <f t="shared" si="2"/>
        <v>-0.21311475409836067</v>
      </c>
      <c r="BB10" s="14"/>
    </row>
    <row r="11" spans="1:54">
      <c r="A11" s="39">
        <v>6</v>
      </c>
      <c r="B11" s="47" t="s">
        <v>5</v>
      </c>
      <c r="C11" s="132"/>
      <c r="D11" s="149"/>
      <c r="E11" s="126"/>
      <c r="F11" s="78"/>
      <c r="G11" s="230"/>
      <c r="H11" s="182"/>
      <c r="I11" s="100">
        <f t="shared" si="3"/>
        <v>130000</v>
      </c>
      <c r="J11" s="57">
        <f>'[3]Скорректировано по профилям'!$GF$63</f>
        <v>0</v>
      </c>
      <c r="K11" s="57">
        <f>'[3]Скорректировано по профилям'!$GE$63</f>
        <v>129500</v>
      </c>
      <c r="L11" s="57">
        <f>'[3]Скорректировано по профилям'!$GH$63</f>
        <v>500</v>
      </c>
      <c r="M11" s="57">
        <f>'[3]Скорректировано по профилям'!$GG$63</f>
        <v>233</v>
      </c>
      <c r="N11" s="14"/>
      <c r="O11" s="57">
        <f>'[4]Сумма с ин'!$AC$13</f>
        <v>20981025.020000003</v>
      </c>
      <c r="P11" s="57">
        <f>'[4]Сумма с ин'!$AE$13</f>
        <v>0</v>
      </c>
      <c r="Q11" s="57">
        <f>'[4]Сумма с ин'!$AD$13</f>
        <v>20981025.020000003</v>
      </c>
      <c r="R11" s="57"/>
      <c r="S11" s="198">
        <f>'[4]Сумма с ин'!$AF$13</f>
        <v>0</v>
      </c>
      <c r="T11" s="14">
        <f>'[5] 01.12.2017 '!$Q$12</f>
        <v>20128569.440000005</v>
      </c>
      <c r="U11" s="57">
        <f t="shared" si="4"/>
        <v>852455.57999999821</v>
      </c>
      <c r="V11" s="59">
        <f t="shared" si="5"/>
        <v>4.0629834776299126E-2</v>
      </c>
      <c r="W11" s="14"/>
      <c r="X11" s="14"/>
      <c r="Y11" s="219"/>
      <c r="Z11" s="220"/>
      <c r="AA11" s="163"/>
      <c r="AB11" s="163"/>
      <c r="AC11" s="163"/>
      <c r="AD11" s="163"/>
      <c r="AE11" s="17"/>
      <c r="AF11" s="14"/>
      <c r="AG11" s="14"/>
      <c r="AH11" s="57">
        <f>'[6]П-КА+СТОМАТ. янв.-авг. 2'!C14</f>
        <v>80223</v>
      </c>
      <c r="AI11" s="57">
        <f>'[6]П-КА+СТОМАТ. янв.-авг. 2'!E14</f>
        <v>0</v>
      </c>
      <c r="AJ11" s="57">
        <f>'[6]П-КА+СТОМАТ. янв.-авг. 2'!D14</f>
        <v>80223</v>
      </c>
      <c r="AK11" s="57">
        <f>'[6]П-КА+СТОМАТ. янв.-авг. 2'!F14</f>
        <v>0</v>
      </c>
      <c r="AL11" s="57">
        <f>'[6]П-КА+СТОМАТ. янв.-авг. 2'!G14</f>
        <v>0</v>
      </c>
      <c r="AM11" s="14">
        <f t="shared" si="6"/>
        <v>120335</v>
      </c>
      <c r="AN11" s="14">
        <f t="shared" si="7"/>
        <v>0</v>
      </c>
      <c r="AO11" s="14">
        <f t="shared" si="0"/>
        <v>120335</v>
      </c>
      <c r="AP11" s="14">
        <f t="shared" si="0"/>
        <v>0</v>
      </c>
      <c r="AQ11" s="14">
        <f t="shared" si="0"/>
        <v>0</v>
      </c>
      <c r="AR11" s="57">
        <f t="shared" si="1"/>
        <v>9665</v>
      </c>
      <c r="AS11" s="57">
        <f t="shared" si="1"/>
        <v>0</v>
      </c>
      <c r="AT11" s="57">
        <f t="shared" si="1"/>
        <v>9165</v>
      </c>
      <c r="AU11" s="57">
        <f t="shared" si="1"/>
        <v>500</v>
      </c>
      <c r="AV11" s="57">
        <f t="shared" si="1"/>
        <v>233</v>
      </c>
      <c r="AW11" s="59">
        <f>I11/AM11-1</f>
        <v>8.0317447126771135E-2</v>
      </c>
      <c r="AX11" s="59"/>
      <c r="AY11" s="59">
        <f>K11/AO11-1</f>
        <v>7.6162380022437359E-2</v>
      </c>
      <c r="AZ11" s="59"/>
      <c r="BA11" s="59"/>
      <c r="BB11" s="14"/>
    </row>
    <row r="12" spans="1:54" ht="24.6" thickBot="1">
      <c r="A12" s="39">
        <v>7</v>
      </c>
      <c r="B12" s="50" t="s">
        <v>40</v>
      </c>
      <c r="C12" s="133"/>
      <c r="D12" s="149"/>
      <c r="E12" s="126"/>
      <c r="F12" s="76"/>
      <c r="G12" s="77"/>
      <c r="H12" s="182"/>
      <c r="I12" s="100">
        <f t="shared" si="3"/>
        <v>0</v>
      </c>
      <c r="J12" s="57"/>
      <c r="K12" s="57"/>
      <c r="L12" s="57"/>
      <c r="M12" s="57"/>
      <c r="N12" s="14"/>
      <c r="O12" s="14"/>
      <c r="P12" s="14"/>
      <c r="Q12" s="14"/>
      <c r="R12" s="14"/>
      <c r="S12" s="199"/>
      <c r="T12" s="14"/>
      <c r="U12" s="57">
        <f t="shared" si="4"/>
        <v>0</v>
      </c>
      <c r="V12" s="59"/>
      <c r="W12" s="14"/>
      <c r="X12" s="14"/>
      <c r="Y12" s="221"/>
      <c r="Z12" s="222"/>
      <c r="AA12" s="163"/>
      <c r="AB12" s="163"/>
      <c r="AC12" s="163"/>
      <c r="AD12" s="163"/>
      <c r="AE12" s="17"/>
      <c r="AF12" s="14"/>
      <c r="AG12" s="14"/>
      <c r="AH12" s="14"/>
      <c r="AI12" s="14"/>
      <c r="AJ12" s="14"/>
      <c r="AK12" s="14"/>
      <c r="AL12" s="14"/>
      <c r="AM12" s="14">
        <f t="shared" si="6"/>
        <v>0</v>
      </c>
      <c r="AN12" s="14">
        <f t="shared" si="7"/>
        <v>0</v>
      </c>
      <c r="AO12" s="14">
        <f t="shared" si="0"/>
        <v>0</v>
      </c>
      <c r="AP12" s="14">
        <f t="shared" si="0"/>
        <v>0</v>
      </c>
      <c r="AQ12" s="14">
        <f t="shared" si="0"/>
        <v>0</v>
      </c>
      <c r="AR12" s="57">
        <f t="shared" si="1"/>
        <v>0</v>
      </c>
      <c r="AS12" s="57">
        <f t="shared" si="1"/>
        <v>0</v>
      </c>
      <c r="AT12" s="57">
        <f t="shared" si="1"/>
        <v>0</v>
      </c>
      <c r="AU12" s="57">
        <f t="shared" si="1"/>
        <v>0</v>
      </c>
      <c r="AV12" s="57">
        <f t="shared" si="1"/>
        <v>0</v>
      </c>
      <c r="AW12" s="59"/>
      <c r="AX12" s="59"/>
      <c r="AY12" s="59"/>
      <c r="AZ12" s="59"/>
      <c r="BA12" s="59"/>
      <c r="BB12" s="14"/>
    </row>
    <row r="13" spans="1:54" ht="36" thickBot="1">
      <c r="A13" s="39">
        <v>8</v>
      </c>
      <c r="B13" s="50" t="s">
        <v>146</v>
      </c>
      <c r="C13" s="133">
        <f>'[1]Финансовый план'!$J$16</f>
        <v>40</v>
      </c>
      <c r="D13" s="149"/>
      <c r="E13" s="177">
        <f>'[1]Финансовый план'!$S$16</f>
        <v>4327665.72</v>
      </c>
      <c r="F13" s="78"/>
      <c r="G13" s="230"/>
      <c r="H13" s="182"/>
      <c r="I13" s="100">
        <f t="shared" si="3"/>
        <v>0</v>
      </c>
      <c r="J13" s="57"/>
      <c r="K13" s="57"/>
      <c r="L13" s="57"/>
      <c r="M13" s="57"/>
      <c r="N13" s="14"/>
      <c r="O13" s="14"/>
      <c r="P13" s="14"/>
      <c r="Q13" s="14"/>
      <c r="R13" s="14"/>
      <c r="S13" s="199"/>
      <c r="T13" s="14"/>
      <c r="U13" s="57">
        <f t="shared" si="4"/>
        <v>0</v>
      </c>
      <c r="V13" s="59"/>
      <c r="W13" s="14"/>
      <c r="X13" s="14"/>
      <c r="Y13" s="223"/>
      <c r="Z13" s="224"/>
      <c r="AA13" s="163"/>
      <c r="AB13" s="163"/>
      <c r="AC13" s="163"/>
      <c r="AD13" s="163"/>
      <c r="AE13" s="17"/>
      <c r="AF13" s="14"/>
      <c r="AG13" s="14"/>
      <c r="AH13" s="14"/>
      <c r="AI13" s="14"/>
      <c r="AJ13" s="14"/>
      <c r="AK13" s="14"/>
      <c r="AL13" s="14"/>
      <c r="AM13" s="14">
        <f t="shared" si="6"/>
        <v>0</v>
      </c>
      <c r="AN13" s="14">
        <f t="shared" si="7"/>
        <v>0</v>
      </c>
      <c r="AO13" s="14">
        <f t="shared" si="0"/>
        <v>0</v>
      </c>
      <c r="AP13" s="14">
        <f t="shared" si="0"/>
        <v>0</v>
      </c>
      <c r="AQ13" s="14">
        <f t="shared" si="0"/>
        <v>0</v>
      </c>
      <c r="AR13" s="57">
        <f t="shared" si="1"/>
        <v>0</v>
      </c>
      <c r="AS13" s="57">
        <f t="shared" si="1"/>
        <v>0</v>
      </c>
      <c r="AT13" s="57">
        <f t="shared" si="1"/>
        <v>0</v>
      </c>
      <c r="AU13" s="57">
        <f t="shared" si="1"/>
        <v>0</v>
      </c>
      <c r="AV13" s="57">
        <f t="shared" si="1"/>
        <v>0</v>
      </c>
      <c r="AW13" s="59"/>
      <c r="AX13" s="59"/>
      <c r="AY13" s="59"/>
      <c r="AZ13" s="59"/>
      <c r="BA13" s="59"/>
      <c r="BB13" s="14"/>
    </row>
    <row r="14" spans="1:54" ht="15" thickBot="1">
      <c r="A14" s="40">
        <v>9</v>
      </c>
      <c r="B14" s="51" t="s">
        <v>145</v>
      </c>
      <c r="C14" s="134">
        <f>'[7]СВОД, случаи от МО на 2018 (2)'!$GC$61</f>
        <v>0</v>
      </c>
      <c r="D14" s="151"/>
      <c r="E14" s="178">
        <f>'[1]Потребность МО'!$M$3926</f>
        <v>0</v>
      </c>
      <c r="F14" s="79"/>
      <c r="G14" s="80"/>
      <c r="H14" s="183"/>
      <c r="I14" s="101">
        <f t="shared" si="3"/>
        <v>0</v>
      </c>
      <c r="J14" s="61"/>
      <c r="K14" s="61"/>
      <c r="L14" s="61"/>
      <c r="M14" s="61"/>
      <c r="N14" s="22"/>
      <c r="O14" s="22"/>
      <c r="P14" s="22"/>
      <c r="Q14" s="22"/>
      <c r="R14" s="22"/>
      <c r="S14" s="200"/>
      <c r="T14" s="14"/>
      <c r="U14" s="57">
        <f t="shared" si="4"/>
        <v>0</v>
      </c>
      <c r="V14" s="59"/>
      <c r="W14" s="14"/>
      <c r="X14" s="14"/>
      <c r="Y14" s="217"/>
      <c r="Z14" s="218"/>
      <c r="AA14" s="164"/>
      <c r="AB14" s="164"/>
      <c r="AC14" s="164"/>
      <c r="AD14" s="164"/>
      <c r="AE14" s="17"/>
      <c r="AF14" s="14"/>
      <c r="AG14" s="14"/>
      <c r="AH14" s="14"/>
      <c r="AI14" s="14"/>
      <c r="AJ14" s="14"/>
      <c r="AK14" s="14"/>
      <c r="AL14" s="14"/>
      <c r="AM14" s="14">
        <f t="shared" si="6"/>
        <v>0</v>
      </c>
      <c r="AN14" s="14">
        <f t="shared" si="7"/>
        <v>0</v>
      </c>
      <c r="AO14" s="14">
        <f t="shared" si="0"/>
        <v>0</v>
      </c>
      <c r="AP14" s="14">
        <f t="shared" si="0"/>
        <v>0</v>
      </c>
      <c r="AQ14" s="14">
        <f t="shared" si="0"/>
        <v>0</v>
      </c>
      <c r="AR14" s="57">
        <f t="shared" si="1"/>
        <v>0</v>
      </c>
      <c r="AS14" s="57">
        <f t="shared" si="1"/>
        <v>0</v>
      </c>
      <c r="AT14" s="57">
        <f t="shared" si="1"/>
        <v>0</v>
      </c>
      <c r="AU14" s="57">
        <f t="shared" si="1"/>
        <v>0</v>
      </c>
      <c r="AV14" s="57">
        <f t="shared" si="1"/>
        <v>0</v>
      </c>
      <c r="AW14" s="59"/>
      <c r="AX14" s="59"/>
      <c r="AY14" s="59"/>
      <c r="AZ14" s="59"/>
      <c r="BA14" s="59"/>
      <c r="BB14" s="14"/>
    </row>
    <row r="15" spans="1:54" ht="15" thickBot="1">
      <c r="A15" s="41"/>
      <c r="B15" s="43" t="s">
        <v>6</v>
      </c>
      <c r="C15" s="135"/>
      <c r="D15" s="154"/>
      <c r="E15" s="127"/>
      <c r="F15" s="81"/>
      <c r="G15" s="82"/>
      <c r="H15" s="184"/>
      <c r="I15" s="102"/>
      <c r="J15" s="103"/>
      <c r="K15" s="103"/>
      <c r="L15" s="103"/>
      <c r="M15" s="103"/>
      <c r="N15" s="26"/>
      <c r="O15" s="26"/>
      <c r="P15" s="26"/>
      <c r="Q15" s="26"/>
      <c r="R15" s="26"/>
      <c r="S15" s="201"/>
      <c r="T15" s="14"/>
      <c r="U15" s="57">
        <f t="shared" si="4"/>
        <v>0</v>
      </c>
      <c r="V15" s="59"/>
      <c r="W15" s="14"/>
      <c r="X15" s="14"/>
      <c r="Y15" s="219"/>
      <c r="Z15" s="220"/>
      <c r="AA15" s="161"/>
      <c r="AB15" s="161"/>
      <c r="AC15" s="161"/>
      <c r="AD15" s="161"/>
      <c r="AE15" s="17"/>
      <c r="AF15" s="14"/>
      <c r="AG15" s="14"/>
      <c r="AH15" s="14"/>
      <c r="AI15" s="14"/>
      <c r="AJ15" s="14"/>
      <c r="AK15" s="14"/>
      <c r="AL15" s="14"/>
      <c r="AM15" s="14">
        <f t="shared" si="6"/>
        <v>0</v>
      </c>
      <c r="AN15" s="14">
        <f t="shared" si="7"/>
        <v>0</v>
      </c>
      <c r="AO15" s="14">
        <f t="shared" si="0"/>
        <v>0</v>
      </c>
      <c r="AP15" s="14">
        <f t="shared" si="0"/>
        <v>0</v>
      </c>
      <c r="AQ15" s="14">
        <f t="shared" si="0"/>
        <v>0</v>
      </c>
      <c r="AR15" s="57">
        <f t="shared" si="1"/>
        <v>0</v>
      </c>
      <c r="AS15" s="57">
        <f t="shared" si="1"/>
        <v>0</v>
      </c>
      <c r="AT15" s="57">
        <f t="shared" si="1"/>
        <v>0</v>
      </c>
      <c r="AU15" s="57">
        <f t="shared" si="1"/>
        <v>0</v>
      </c>
      <c r="AV15" s="57">
        <f t="shared" si="1"/>
        <v>0</v>
      </c>
      <c r="AW15" s="59"/>
      <c r="AX15" s="59"/>
      <c r="AY15" s="59"/>
      <c r="AZ15" s="59"/>
      <c r="BA15" s="59"/>
      <c r="BB15" s="14"/>
    </row>
    <row r="16" spans="1:54">
      <c r="A16" s="38">
        <v>10</v>
      </c>
      <c r="B16" s="117" t="s">
        <v>7</v>
      </c>
      <c r="C16" s="136">
        <f>'[1]Финансовый план'!$J$7</f>
        <v>18102.803167256563</v>
      </c>
      <c r="D16" s="150"/>
      <c r="E16" s="179">
        <f>'[1]Финансовый план'!$S$7</f>
        <v>460795901.15573889</v>
      </c>
      <c r="F16" s="123"/>
      <c r="G16" s="110"/>
      <c r="H16" s="185"/>
      <c r="I16" s="62">
        <f t="shared" si="3"/>
        <v>32344</v>
      </c>
      <c r="J16" s="63">
        <f>'[3]Скорректировано по профилям'!$GL$63</f>
        <v>30844</v>
      </c>
      <c r="K16" s="63">
        <f>'[3]Скорректировано по профилям'!$GK$63</f>
        <v>1500</v>
      </c>
      <c r="L16" s="63">
        <f>'[3]Скорректировано по профилям'!$GN$63</f>
        <v>0</v>
      </c>
      <c r="M16" s="63">
        <f>'[3]Скорректировано по профилям'!$GM$63</f>
        <v>0</v>
      </c>
      <c r="N16" s="24"/>
      <c r="O16" s="63">
        <f>'[4]Сумма с ин'!$AC$18</f>
        <v>21052475.82</v>
      </c>
      <c r="P16" s="63">
        <f>'[4]Сумма с ин'!$AE$18</f>
        <v>20459600.82</v>
      </c>
      <c r="Q16" s="63">
        <f>'[4]Сумма с ин'!$AD$18</f>
        <v>592875</v>
      </c>
      <c r="R16" s="63"/>
      <c r="S16" s="197">
        <f>'[4]Сумма с ин'!$AF$18</f>
        <v>0</v>
      </c>
      <c r="T16" s="14">
        <f>'[5] 01.12.2017 '!$Q$14</f>
        <v>14528341.68</v>
      </c>
      <c r="U16" s="57">
        <f t="shared" si="4"/>
        <v>6524134.1400000006</v>
      </c>
      <c r="V16" s="59">
        <f t="shared" si="5"/>
        <v>0.30989866445076392</v>
      </c>
      <c r="W16" s="57" t="e">
        <f>#REF!</f>
        <v>#REF!</v>
      </c>
      <c r="X16" s="57" t="e">
        <f>#REF!</f>
        <v>#REF!</v>
      </c>
      <c r="Y16" s="219"/>
      <c r="Z16" s="220"/>
      <c r="AA16" s="162"/>
      <c r="AB16" s="162"/>
      <c r="AC16" s="162"/>
      <c r="AD16" s="162"/>
      <c r="AE16" s="17"/>
      <c r="AF16" s="14"/>
      <c r="AG16" s="14"/>
      <c r="AH16" s="57">
        <f>'[6]П-КА+СТОМАТ. янв.-авг. 2'!C17</f>
        <v>18250</v>
      </c>
      <c r="AI16" s="57">
        <f>'[6]П-КА+СТОМАТ. янв.-авг. 2'!E17</f>
        <v>17195</v>
      </c>
      <c r="AJ16" s="57">
        <f>'[6]П-КА+СТОМАТ. янв.-авг. 2'!D17</f>
        <v>1055</v>
      </c>
      <c r="AK16" s="57">
        <f>'[6]П-КА+СТОМАТ. янв.-авг. 2'!F17</f>
        <v>0</v>
      </c>
      <c r="AL16" s="57">
        <f>'[6]П-КА+СТОМАТ. янв.-авг. 2'!G17</f>
        <v>0</v>
      </c>
      <c r="AM16" s="14">
        <f t="shared" si="6"/>
        <v>27376</v>
      </c>
      <c r="AN16" s="14">
        <f t="shared" si="7"/>
        <v>25793</v>
      </c>
      <c r="AO16" s="14">
        <f t="shared" si="0"/>
        <v>1583</v>
      </c>
      <c r="AP16" s="14">
        <f t="shared" si="0"/>
        <v>0</v>
      </c>
      <c r="AQ16" s="14">
        <f t="shared" si="0"/>
        <v>0</v>
      </c>
      <c r="AR16" s="57">
        <f t="shared" si="1"/>
        <v>4968</v>
      </c>
      <c r="AS16" s="57">
        <f t="shared" si="1"/>
        <v>5051</v>
      </c>
      <c r="AT16" s="57">
        <f t="shared" si="1"/>
        <v>-83</v>
      </c>
      <c r="AU16" s="57">
        <f t="shared" si="1"/>
        <v>0</v>
      </c>
      <c r="AV16" s="57">
        <f t="shared" si="1"/>
        <v>0</v>
      </c>
      <c r="AW16" s="59">
        <f t="shared" ref="AW16:BA26" si="8">I16/AM16-1</f>
        <v>0.18147282291057865</v>
      </c>
      <c r="AX16" s="59">
        <f t="shared" si="8"/>
        <v>0.19582832551467444</v>
      </c>
      <c r="AY16" s="59">
        <f t="shared" si="8"/>
        <v>-5.243209096651924E-2</v>
      </c>
      <c r="AZ16" s="59"/>
      <c r="BA16" s="59"/>
      <c r="BB16" s="14"/>
    </row>
    <row r="17" spans="1:54" ht="36" customHeight="1">
      <c r="A17" s="39">
        <v>11</v>
      </c>
      <c r="B17" s="118" t="s">
        <v>8</v>
      </c>
      <c r="C17" s="132">
        <f>'[1]Финансовый план'!$J$8</f>
        <v>13472.08018240546</v>
      </c>
      <c r="D17" s="149"/>
      <c r="E17" s="177">
        <f>'[1]Финансовый план'!$S$8</f>
        <v>268924447.95695466</v>
      </c>
      <c r="F17" s="76"/>
      <c r="G17" s="77"/>
      <c r="H17" s="182"/>
      <c r="I17" s="60">
        <f t="shared" si="3"/>
        <v>497829</v>
      </c>
      <c r="J17" s="57">
        <f>'[3]Скорректировано по профилям'!$GR$63</f>
        <v>101620</v>
      </c>
      <c r="K17" s="57">
        <f>'[3]Скорректировано по профилям'!$GQ$63</f>
        <v>140600</v>
      </c>
      <c r="L17" s="57">
        <f>'[3]Скорректировано по профилям'!$GT$63</f>
        <v>255609</v>
      </c>
      <c r="M17" s="57">
        <f>'[3]Скорректировано по профилям'!$GS$63</f>
        <v>85702</v>
      </c>
      <c r="N17" s="14"/>
      <c r="O17" s="57">
        <f>'[4]Сумма с ин'!$AC$19</f>
        <v>229345929.36000001</v>
      </c>
      <c r="P17" s="57">
        <f>'[4]Сумма с ин'!$AE$19</f>
        <v>42354404.25</v>
      </c>
      <c r="Q17" s="57">
        <f>'[4]Сумма с ин'!$AD$19</f>
        <v>63847380.239999995</v>
      </c>
      <c r="R17" s="57"/>
      <c r="S17" s="198">
        <f>'[4]Сумма с ин'!$AF$19</f>
        <v>123144144.87000002</v>
      </c>
      <c r="T17" s="14">
        <f>'[5] 01.12.2017 '!$Q$15</f>
        <v>191474202.62</v>
      </c>
      <c r="U17" s="57">
        <f t="shared" si="4"/>
        <v>37871726.74000001</v>
      </c>
      <c r="V17" s="59">
        <f t="shared" si="5"/>
        <v>0.16512927369446992</v>
      </c>
      <c r="W17" s="57" t="e">
        <f>#REF!</f>
        <v>#REF!</v>
      </c>
      <c r="X17" s="57" t="e">
        <f>#REF!</f>
        <v>#REF!</v>
      </c>
      <c r="Y17" s="219"/>
      <c r="Z17" s="220"/>
      <c r="AA17" s="163"/>
      <c r="AB17" s="163"/>
      <c r="AC17" s="163"/>
      <c r="AD17" s="163"/>
      <c r="AE17" s="17"/>
      <c r="AF17" s="14"/>
      <c r="AG17" s="14"/>
      <c r="AH17" s="57">
        <f>'[6]П-КА+СТОМАТ. янв.-авг. 2'!C18</f>
        <v>268883</v>
      </c>
      <c r="AI17" s="57">
        <f>'[6]П-КА+СТОМАТ. янв.-авг. 2'!E18</f>
        <v>13895</v>
      </c>
      <c r="AJ17" s="57">
        <f>'[6]П-КА+СТОМАТ. янв.-авг. 2'!D18</f>
        <v>108676</v>
      </c>
      <c r="AK17" s="57">
        <f>'[6]П-КА+СТОМАТ. янв.-авг. 2'!F18</f>
        <v>146312</v>
      </c>
      <c r="AL17" s="57">
        <f>'[6]П-КА+СТОМАТ. янв.-авг. 2'!G18</f>
        <v>60917</v>
      </c>
      <c r="AM17" s="14">
        <f t="shared" si="6"/>
        <v>403325</v>
      </c>
      <c r="AN17" s="14">
        <f t="shared" si="7"/>
        <v>20843</v>
      </c>
      <c r="AO17" s="14">
        <f t="shared" si="0"/>
        <v>163014</v>
      </c>
      <c r="AP17" s="14">
        <f t="shared" si="0"/>
        <v>219468</v>
      </c>
      <c r="AQ17" s="14">
        <f t="shared" si="0"/>
        <v>91376</v>
      </c>
      <c r="AR17" s="57">
        <f t="shared" si="1"/>
        <v>94504</v>
      </c>
      <c r="AS17" s="57">
        <f t="shared" si="1"/>
        <v>80777</v>
      </c>
      <c r="AT17" s="57">
        <f t="shared" si="1"/>
        <v>-22414</v>
      </c>
      <c r="AU17" s="57">
        <f t="shared" si="1"/>
        <v>36141</v>
      </c>
      <c r="AV17" s="57">
        <f t="shared" si="1"/>
        <v>-5674</v>
      </c>
      <c r="AW17" s="59">
        <f t="shared" si="8"/>
        <v>0.23431227917932196</v>
      </c>
      <c r="AX17" s="59">
        <f t="shared" si="8"/>
        <v>3.8754977690351673</v>
      </c>
      <c r="AY17" s="59">
        <f t="shared" si="8"/>
        <v>-0.13749739286196283</v>
      </c>
      <c r="AZ17" s="59">
        <f t="shared" si="8"/>
        <v>0.16467548799825038</v>
      </c>
      <c r="BA17" s="59">
        <f t="shared" si="8"/>
        <v>-6.2095079670810738E-2</v>
      </c>
      <c r="BB17" s="14"/>
    </row>
    <row r="18" spans="1:54">
      <c r="A18" s="39">
        <v>12</v>
      </c>
      <c r="B18" s="119" t="s">
        <v>9</v>
      </c>
      <c r="C18" s="132">
        <f>'[1]Финансовый план'!$J$9</f>
        <v>2809.9999999999995</v>
      </c>
      <c r="D18" s="149"/>
      <c r="E18" s="177">
        <f>'[1]Финансовый план'!$S$9</f>
        <v>51226041.874314614</v>
      </c>
      <c r="F18" s="76"/>
      <c r="G18" s="77"/>
      <c r="H18" s="182"/>
      <c r="I18" s="60">
        <f t="shared" si="3"/>
        <v>94521</v>
      </c>
      <c r="J18" s="57">
        <f>'[3]Скорректировано по профилям'!$GX$63</f>
        <v>803</v>
      </c>
      <c r="K18" s="57">
        <f>'[3]Скорректировано по профилям'!$GW$63</f>
        <v>35000</v>
      </c>
      <c r="L18" s="57">
        <f>'[3]Скорректировано по профилям'!$GZ$63</f>
        <v>58718</v>
      </c>
      <c r="M18" s="57">
        <f>'[3]Скорректировано по профилям'!$GY$63</f>
        <v>16330</v>
      </c>
      <c r="N18" s="14"/>
      <c r="O18" s="57">
        <f>'[4]Сумма с ин'!$AC$20</f>
        <v>45914927.289999999</v>
      </c>
      <c r="P18" s="57">
        <f>'[4]Сумма с ин'!$AE$20</f>
        <v>474744</v>
      </c>
      <c r="Q18" s="57">
        <f>'[4]Сумма с ин'!$AD$20</f>
        <v>19350335.579999998</v>
      </c>
      <c r="R18" s="57"/>
      <c r="S18" s="198">
        <f>'[4]Сумма с ин'!$AF$20</f>
        <v>26089847.710000001</v>
      </c>
      <c r="T18" s="14">
        <f>'[5] 01.12.2017 '!$Q$16</f>
        <v>35711051.159999996</v>
      </c>
      <c r="U18" s="57">
        <f t="shared" si="4"/>
        <v>10203876.130000003</v>
      </c>
      <c r="V18" s="59">
        <f t="shared" si="5"/>
        <v>0.22223439591991573</v>
      </c>
      <c r="W18" s="14"/>
      <c r="X18" s="14"/>
      <c r="Y18" s="219"/>
      <c r="Z18" s="220"/>
      <c r="AA18" s="163"/>
      <c r="AB18" s="163"/>
      <c r="AC18" s="163"/>
      <c r="AD18" s="163"/>
      <c r="AE18" s="17"/>
      <c r="AF18" s="14"/>
      <c r="AG18" s="14"/>
      <c r="AH18" s="57">
        <f>'[6]П-КА+СТОМАТ. янв.-авг. 2'!C19</f>
        <v>49287</v>
      </c>
      <c r="AI18" s="57">
        <f>'[6]П-КА+СТОМАТ. янв.-авг. 2'!E19</f>
        <v>181</v>
      </c>
      <c r="AJ18" s="57">
        <f>'[6]П-КА+СТОМАТ. янв.-авг. 2'!D19</f>
        <v>23189</v>
      </c>
      <c r="AK18" s="57">
        <f>'[6]П-КА+СТОМАТ. янв.-авг. 2'!F19</f>
        <v>25917</v>
      </c>
      <c r="AL18" s="57">
        <f>'[6]П-КА+СТОМАТ. янв.-авг. 2'!G19</f>
        <v>11286</v>
      </c>
      <c r="AM18" s="14">
        <f t="shared" si="6"/>
        <v>73932</v>
      </c>
      <c r="AN18" s="14">
        <f t="shared" si="7"/>
        <v>272</v>
      </c>
      <c r="AO18" s="14">
        <f t="shared" si="0"/>
        <v>34784</v>
      </c>
      <c r="AP18" s="14">
        <f t="shared" si="0"/>
        <v>38876</v>
      </c>
      <c r="AQ18" s="14">
        <f t="shared" si="0"/>
        <v>16929</v>
      </c>
      <c r="AR18" s="57">
        <f t="shared" si="1"/>
        <v>20589</v>
      </c>
      <c r="AS18" s="57">
        <f t="shared" si="1"/>
        <v>531</v>
      </c>
      <c r="AT18" s="57">
        <f t="shared" si="1"/>
        <v>216</v>
      </c>
      <c r="AU18" s="57">
        <f t="shared" si="1"/>
        <v>19842</v>
      </c>
      <c r="AV18" s="57">
        <f t="shared" si="1"/>
        <v>-599</v>
      </c>
      <c r="AW18" s="59">
        <f t="shared" si="8"/>
        <v>0.27848563544879079</v>
      </c>
      <c r="AX18" s="59">
        <f t="shared" si="8"/>
        <v>1.9522058823529411</v>
      </c>
      <c r="AY18" s="59">
        <f t="shared" si="8"/>
        <v>6.2097516099355321E-3</v>
      </c>
      <c r="AZ18" s="59">
        <f t="shared" si="8"/>
        <v>0.51039201563946901</v>
      </c>
      <c r="BA18" s="59">
        <f t="shared" si="8"/>
        <v>-3.5383070470789812E-2</v>
      </c>
      <c r="BB18" s="14"/>
    </row>
    <row r="19" spans="1:54">
      <c r="A19" s="39">
        <v>13</v>
      </c>
      <c r="B19" s="119" t="s">
        <v>10</v>
      </c>
      <c r="C19" s="132"/>
      <c r="D19" s="149"/>
      <c r="E19" s="126"/>
      <c r="F19" s="76"/>
      <c r="G19" s="77"/>
      <c r="H19" s="182"/>
      <c r="I19" s="60">
        <f t="shared" si="3"/>
        <v>276119</v>
      </c>
      <c r="J19" s="57">
        <f>'[3]Скорректировано по профилям'!$HD$63</f>
        <v>12036</v>
      </c>
      <c r="K19" s="57">
        <f>'[3]Скорректировано по профилям'!$HC$63</f>
        <v>68349</v>
      </c>
      <c r="L19" s="57">
        <f>'[3]Скорректировано по профилям'!$HF$63</f>
        <v>195734</v>
      </c>
      <c r="M19" s="57">
        <f>'[3]Скорректировано по профилям'!$HE$63</f>
        <v>68702</v>
      </c>
      <c r="N19" s="14"/>
      <c r="O19" s="57">
        <f>'[4]Сумма с ин'!$AC$21</f>
        <v>114897460.74000001</v>
      </c>
      <c r="P19" s="57">
        <f>'[4]Сумма с ин'!$AE$21</f>
        <v>10165455.9</v>
      </c>
      <c r="Q19" s="57">
        <f>'[4]Сумма с ин'!$AD$21</f>
        <v>32873059.140000001</v>
      </c>
      <c r="R19" s="57"/>
      <c r="S19" s="198">
        <f>'[4]Сумма с ин'!$AF$21</f>
        <v>71858945.700000003</v>
      </c>
      <c r="T19" s="14">
        <f>'[5] 01.12.2017 '!$Q$17</f>
        <v>89411019.159999996</v>
      </c>
      <c r="U19" s="57">
        <f t="shared" si="4"/>
        <v>25486441.580000013</v>
      </c>
      <c r="V19" s="59">
        <f t="shared" si="5"/>
        <v>0.22181901511011592</v>
      </c>
      <c r="W19" s="14"/>
      <c r="X19" s="14"/>
      <c r="Y19" s="219"/>
      <c r="Z19" s="220"/>
      <c r="AA19" s="163"/>
      <c r="AB19" s="163"/>
      <c r="AC19" s="163"/>
      <c r="AD19" s="163"/>
      <c r="AE19" s="17"/>
      <c r="AF19" s="14"/>
      <c r="AG19" s="14"/>
      <c r="AH19" s="57">
        <f>'[6]П-КА+СТОМАТ. янв.-авг. 2'!C20</f>
        <v>130215</v>
      </c>
      <c r="AI19" s="57">
        <f>'[6]П-КА+СТОМАТ. янв.-авг. 2'!E20</f>
        <v>3344</v>
      </c>
      <c r="AJ19" s="57">
        <f>'[6]П-КА+СТОМАТ. янв.-авг. 2'!D20</f>
        <v>47683</v>
      </c>
      <c r="AK19" s="57">
        <f>'[6]П-КА+СТОМАТ. янв.-авг. 2'!F20</f>
        <v>79188</v>
      </c>
      <c r="AL19" s="57">
        <f>'[6]П-КА+СТОМАТ. янв.-авг. 2'!G20</f>
        <v>31897</v>
      </c>
      <c r="AM19" s="14">
        <f t="shared" si="6"/>
        <v>195323</v>
      </c>
      <c r="AN19" s="14">
        <f t="shared" si="7"/>
        <v>5016</v>
      </c>
      <c r="AO19" s="14">
        <f t="shared" si="0"/>
        <v>71525</v>
      </c>
      <c r="AP19" s="14">
        <f t="shared" si="0"/>
        <v>118782</v>
      </c>
      <c r="AQ19" s="14">
        <f t="shared" si="0"/>
        <v>47846</v>
      </c>
      <c r="AR19" s="57">
        <f t="shared" si="1"/>
        <v>80796</v>
      </c>
      <c r="AS19" s="57">
        <f t="shared" si="1"/>
        <v>7020</v>
      </c>
      <c r="AT19" s="57">
        <f t="shared" si="1"/>
        <v>-3176</v>
      </c>
      <c r="AU19" s="57">
        <f t="shared" si="1"/>
        <v>76952</v>
      </c>
      <c r="AV19" s="57">
        <f t="shared" si="1"/>
        <v>20856</v>
      </c>
      <c r="AW19" s="59">
        <f t="shared" si="8"/>
        <v>0.41365328199955975</v>
      </c>
      <c r="AX19" s="59">
        <f t="shared" si="8"/>
        <v>1.3995215311004783</v>
      </c>
      <c r="AY19" s="59">
        <f t="shared" si="8"/>
        <v>-4.4404054526389403E-2</v>
      </c>
      <c r="AZ19" s="59">
        <f t="shared" si="8"/>
        <v>0.64784226566314751</v>
      </c>
      <c r="BA19" s="59">
        <f t="shared" si="8"/>
        <v>0.43589850771224348</v>
      </c>
      <c r="BB19" s="14"/>
    </row>
    <row r="20" spans="1:54">
      <c r="A20" s="39">
        <v>14</v>
      </c>
      <c r="B20" s="119" t="s">
        <v>11</v>
      </c>
      <c r="C20" s="132"/>
      <c r="D20" s="149"/>
      <c r="E20" s="126"/>
      <c r="F20" s="76"/>
      <c r="G20" s="77"/>
      <c r="H20" s="182"/>
      <c r="I20" s="60">
        <f t="shared" si="3"/>
        <v>308078</v>
      </c>
      <c r="J20" s="57">
        <f>'[3]Скорректировано по профилям'!$HJ$63</f>
        <v>12311</v>
      </c>
      <c r="K20" s="57">
        <f>'[3]Скорректировано по профилям'!$HI$63</f>
        <v>79327</v>
      </c>
      <c r="L20" s="57">
        <f>'[3]Скорректировано по профилям'!$HL$63</f>
        <v>216440</v>
      </c>
      <c r="M20" s="57">
        <f>'[3]Скорректировано по профилям'!$HK$63</f>
        <v>77938</v>
      </c>
      <c r="N20" s="14"/>
      <c r="O20" s="57">
        <f>'[4]Сумма с ин'!$AC$22</f>
        <v>133324563.83</v>
      </c>
      <c r="P20" s="57">
        <f>'[4]Сумма с ин'!$AE$22</f>
        <v>11927943</v>
      </c>
      <c r="Q20" s="57">
        <f>'[4]Сумма с ин'!$AD$22</f>
        <v>42258437.840000004</v>
      </c>
      <c r="R20" s="57"/>
      <c r="S20" s="198">
        <f>'[4]Сумма с ин'!$AF$22</f>
        <v>79138182.989999995</v>
      </c>
      <c r="T20" s="14">
        <f>'[5] 01.12.2017 '!$Q$18</f>
        <v>111827741.25999999</v>
      </c>
      <c r="U20" s="57">
        <f t="shared" si="4"/>
        <v>21496822.570000008</v>
      </c>
      <c r="V20" s="59">
        <f t="shared" si="5"/>
        <v>0.16123677402320447</v>
      </c>
      <c r="W20" s="14"/>
      <c r="X20" s="14"/>
      <c r="Y20" s="219"/>
      <c r="Z20" s="220"/>
      <c r="AA20" s="163"/>
      <c r="AB20" s="163"/>
      <c r="AC20" s="163"/>
      <c r="AD20" s="163"/>
      <c r="AE20" s="17"/>
      <c r="AF20" s="14"/>
      <c r="AG20" s="14"/>
      <c r="AH20" s="57">
        <f>'[6]П-КА+СТОМАТ. янв.-авг. 2'!C21</f>
        <v>187029</v>
      </c>
      <c r="AI20" s="57">
        <f>'[6]П-КА+СТОМАТ. янв.-авг. 2'!E21</f>
        <v>6175</v>
      </c>
      <c r="AJ20" s="57">
        <f>'[6]П-КА+СТОМАТ. янв.-авг. 2'!D21</f>
        <v>58271</v>
      </c>
      <c r="AK20" s="57">
        <f>'[6]П-КА+СТОМАТ. янв.-авг. 2'!F21</f>
        <v>122583</v>
      </c>
      <c r="AL20" s="57">
        <f>'[6]П-КА+СТОМАТ. янв.-авг. 2'!G21</f>
        <v>50453</v>
      </c>
      <c r="AM20" s="14">
        <f t="shared" si="6"/>
        <v>280545</v>
      </c>
      <c r="AN20" s="14">
        <f t="shared" si="7"/>
        <v>9263</v>
      </c>
      <c r="AO20" s="14">
        <f t="shared" si="0"/>
        <v>87407</v>
      </c>
      <c r="AP20" s="14">
        <f t="shared" si="0"/>
        <v>183875</v>
      </c>
      <c r="AQ20" s="14">
        <f t="shared" si="0"/>
        <v>75680</v>
      </c>
      <c r="AR20" s="57">
        <f t="shared" si="1"/>
        <v>27533</v>
      </c>
      <c r="AS20" s="57">
        <f t="shared" si="1"/>
        <v>3048</v>
      </c>
      <c r="AT20" s="57">
        <f t="shared" si="1"/>
        <v>-8080</v>
      </c>
      <c r="AU20" s="57">
        <f t="shared" si="1"/>
        <v>32565</v>
      </c>
      <c r="AV20" s="57">
        <f t="shared" si="1"/>
        <v>2258</v>
      </c>
      <c r="AW20" s="59">
        <f t="shared" si="8"/>
        <v>9.8141118180683939E-2</v>
      </c>
      <c r="AX20" s="59">
        <f t="shared" si="8"/>
        <v>0.32905106337039847</v>
      </c>
      <c r="AY20" s="59">
        <f t="shared" si="8"/>
        <v>-9.24411088356768E-2</v>
      </c>
      <c r="AZ20" s="59">
        <f t="shared" si="8"/>
        <v>0.17710401087695438</v>
      </c>
      <c r="BA20" s="59">
        <f t="shared" si="8"/>
        <v>2.9836152219873124E-2</v>
      </c>
      <c r="BB20" s="14"/>
    </row>
    <row r="21" spans="1:54">
      <c r="A21" s="39">
        <v>15</v>
      </c>
      <c r="B21" s="119" t="s">
        <v>12</v>
      </c>
      <c r="C21" s="132"/>
      <c r="D21" s="149"/>
      <c r="E21" s="126"/>
      <c r="F21" s="76"/>
      <c r="G21" s="77"/>
      <c r="H21" s="182"/>
      <c r="I21" s="60">
        <f t="shared" si="3"/>
        <v>529837</v>
      </c>
      <c r="J21" s="57">
        <f>'[3]Скорректировано по профилям'!$HP$63</f>
        <v>20785</v>
      </c>
      <c r="K21" s="57">
        <f>'[3]Скорректировано по профилям'!$HO$63</f>
        <v>137764</v>
      </c>
      <c r="L21" s="57">
        <f>'[3]Скорректировано по профилям'!$HR$63</f>
        <v>371288</v>
      </c>
      <c r="M21" s="57">
        <f>'[3]Скорректировано по профилям'!$HQ$63</f>
        <v>131238</v>
      </c>
      <c r="N21" s="14"/>
      <c r="O21" s="57">
        <f>'[4]Сумма с ин'!$AC$23</f>
        <v>226068130.47</v>
      </c>
      <c r="P21" s="57">
        <f>'[4]Сумма с ин'!$AE$23</f>
        <v>17363761.800000001</v>
      </c>
      <c r="Q21" s="57">
        <f>'[4]Сумма с ин'!$AD$23</f>
        <v>60221073.209999993</v>
      </c>
      <c r="R21" s="57"/>
      <c r="S21" s="198">
        <f>'[4]Сумма с ин'!$AF$23</f>
        <v>148483295.46000001</v>
      </c>
      <c r="T21" s="14">
        <f>'[5] 01.12.2017 '!$Q$19</f>
        <v>183429241.97</v>
      </c>
      <c r="U21" s="57">
        <f t="shared" si="4"/>
        <v>42638888.5</v>
      </c>
      <c r="V21" s="59">
        <f t="shared" si="5"/>
        <v>0.18861078919595137</v>
      </c>
      <c r="W21" s="14"/>
      <c r="X21" s="14"/>
      <c r="Y21" s="219"/>
      <c r="Z21" s="220"/>
      <c r="AA21" s="163"/>
      <c r="AB21" s="163"/>
      <c r="AC21" s="163"/>
      <c r="AD21" s="163"/>
      <c r="AE21" s="17"/>
      <c r="AF21" s="14"/>
      <c r="AG21" s="14"/>
      <c r="AH21" s="57">
        <f>'[6]П-КА+СТОМАТ. янв.-авг. 2'!C22</f>
        <v>350515</v>
      </c>
      <c r="AI21" s="57">
        <f>'[6]П-КА+СТОМАТ. янв.-авг. 2'!E22</f>
        <v>8560</v>
      </c>
      <c r="AJ21" s="57">
        <f>'[6]П-КА+СТОМАТ. янв.-авг. 2'!D22</f>
        <v>101459</v>
      </c>
      <c r="AK21" s="57">
        <f>'[6]П-КА+СТОМАТ. янв.-авг. 2'!F22</f>
        <v>240496</v>
      </c>
      <c r="AL21" s="57">
        <f>'[6]П-КА+СТОМАТ. янв.-авг. 2'!G22</f>
        <v>100510</v>
      </c>
      <c r="AM21" s="14">
        <f t="shared" si="6"/>
        <v>525773</v>
      </c>
      <c r="AN21" s="14">
        <f t="shared" si="7"/>
        <v>12840</v>
      </c>
      <c r="AO21" s="14">
        <f t="shared" si="0"/>
        <v>152189</v>
      </c>
      <c r="AP21" s="14">
        <f t="shared" si="0"/>
        <v>360744</v>
      </c>
      <c r="AQ21" s="14">
        <f t="shared" si="0"/>
        <v>150765</v>
      </c>
      <c r="AR21" s="57">
        <f t="shared" si="1"/>
        <v>4064</v>
      </c>
      <c r="AS21" s="57">
        <f t="shared" si="1"/>
        <v>7945</v>
      </c>
      <c r="AT21" s="57">
        <f t="shared" si="1"/>
        <v>-14425</v>
      </c>
      <c r="AU21" s="57">
        <f t="shared" si="1"/>
        <v>10544</v>
      </c>
      <c r="AV21" s="57">
        <f t="shared" si="1"/>
        <v>-19527</v>
      </c>
      <c r="AW21" s="59">
        <f t="shared" si="8"/>
        <v>7.7295715070953008E-3</v>
      </c>
      <c r="AX21" s="59">
        <f t="shared" si="8"/>
        <v>0.61876947040498442</v>
      </c>
      <c r="AY21" s="59">
        <f t="shared" si="8"/>
        <v>-9.4783460039818856E-2</v>
      </c>
      <c r="AZ21" s="59">
        <f t="shared" si="8"/>
        <v>2.922848335661854E-2</v>
      </c>
      <c r="BA21" s="59">
        <f t="shared" si="8"/>
        <v>-0.12951945080091531</v>
      </c>
      <c r="BB21" s="14"/>
    </row>
    <row r="22" spans="1:54">
      <c r="A22" s="39">
        <v>16</v>
      </c>
      <c r="B22" s="120" t="s">
        <v>13</v>
      </c>
      <c r="C22" s="132"/>
      <c r="D22" s="149"/>
      <c r="E22" s="126"/>
      <c r="F22" s="76"/>
      <c r="G22" s="77"/>
      <c r="H22" s="182"/>
      <c r="I22" s="60">
        <f t="shared" si="3"/>
        <v>73383</v>
      </c>
      <c r="J22" s="57">
        <f>'[3]Скорректировано по профилям'!$HV$63</f>
        <v>7741</v>
      </c>
      <c r="K22" s="57">
        <f>'[3]Скорректировано по профилям'!$HU$63</f>
        <v>13800</v>
      </c>
      <c r="L22" s="57">
        <f>'[3]Скорректировано по профилям'!$HX$63</f>
        <v>51842</v>
      </c>
      <c r="M22" s="57">
        <f>'[3]Скорректировано по профилям'!$HW$63</f>
        <v>17406</v>
      </c>
      <c r="N22" s="14"/>
      <c r="O22" s="57">
        <f>'[4]Сумма с ин'!$AC$24</f>
        <v>30430636.289999999</v>
      </c>
      <c r="P22" s="57">
        <f>'[4]Сумма с ин'!$AE$24</f>
        <v>5364607.2</v>
      </c>
      <c r="Q22" s="57">
        <f>'[4]Сумма с ин'!$AD$24</f>
        <v>5988646.8999999994</v>
      </c>
      <c r="R22" s="57"/>
      <c r="S22" s="198">
        <f>'[4]Сумма с ин'!$AF$24</f>
        <v>19077382.190000001</v>
      </c>
      <c r="T22" s="14">
        <f>'[5] 01.12.2017 '!$Q$20</f>
        <v>24013425.73</v>
      </c>
      <c r="U22" s="57">
        <f t="shared" si="4"/>
        <v>6417210.5599999987</v>
      </c>
      <c r="V22" s="59">
        <f t="shared" si="5"/>
        <v>0.21087993359208193</v>
      </c>
      <c r="W22" s="14"/>
      <c r="X22" s="14"/>
      <c r="Y22" s="219"/>
      <c r="Z22" s="220"/>
      <c r="AA22" s="163"/>
      <c r="AB22" s="163"/>
      <c r="AC22" s="163"/>
      <c r="AD22" s="163"/>
      <c r="AE22" s="17"/>
      <c r="AF22" s="14"/>
      <c r="AG22" s="14"/>
      <c r="AH22" s="57">
        <f>'[6]П-КА+СТОМАТ. янв.-авг. 2'!C23</f>
        <v>42891</v>
      </c>
      <c r="AI22" s="57">
        <f>'[6]П-КА+СТОМАТ. янв.-авг. 2'!E23</f>
        <v>2871</v>
      </c>
      <c r="AJ22" s="57">
        <f>'[6]П-КА+СТОМАТ. янв.-авг. 2'!D23</f>
        <v>9235</v>
      </c>
      <c r="AK22" s="57">
        <f>'[6]П-КА+СТОМАТ. янв.-авг. 2'!F23</f>
        <v>30785</v>
      </c>
      <c r="AL22" s="57">
        <f>'[6]П-КА+СТОМАТ. янв.-авг. 2'!G23</f>
        <v>11424</v>
      </c>
      <c r="AM22" s="14">
        <f t="shared" si="6"/>
        <v>64338</v>
      </c>
      <c r="AN22" s="14">
        <f t="shared" si="7"/>
        <v>4307</v>
      </c>
      <c r="AO22" s="14">
        <f t="shared" si="7"/>
        <v>13853</v>
      </c>
      <c r="AP22" s="14">
        <f t="shared" si="7"/>
        <v>46178</v>
      </c>
      <c r="AQ22" s="14">
        <f t="shared" si="7"/>
        <v>17136</v>
      </c>
      <c r="AR22" s="57">
        <f t="shared" si="1"/>
        <v>9045</v>
      </c>
      <c r="AS22" s="57">
        <f t="shared" si="1"/>
        <v>3434</v>
      </c>
      <c r="AT22" s="57">
        <f t="shared" si="1"/>
        <v>-53</v>
      </c>
      <c r="AU22" s="57">
        <f t="shared" si="1"/>
        <v>5664</v>
      </c>
      <c r="AV22" s="57">
        <f t="shared" si="1"/>
        <v>270</v>
      </c>
      <c r="AW22" s="59">
        <f t="shared" si="8"/>
        <v>0.14058565699897407</v>
      </c>
      <c r="AX22" s="59">
        <f t="shared" si="8"/>
        <v>0.79730671000696551</v>
      </c>
      <c r="AY22" s="59">
        <f t="shared" si="8"/>
        <v>-3.8258860896556168E-3</v>
      </c>
      <c r="AZ22" s="59">
        <f t="shared" si="8"/>
        <v>0.12265581012603399</v>
      </c>
      <c r="BA22" s="59">
        <f t="shared" si="8"/>
        <v>1.5756302521008347E-2</v>
      </c>
      <c r="BB22" s="14"/>
    </row>
    <row r="23" spans="1:54">
      <c r="A23" s="39">
        <v>17</v>
      </c>
      <c r="B23" s="119" t="s">
        <v>14</v>
      </c>
      <c r="C23" s="132"/>
      <c r="D23" s="149"/>
      <c r="E23" s="126"/>
      <c r="F23" s="76"/>
      <c r="G23" s="77"/>
      <c r="H23" s="182"/>
      <c r="I23" s="60">
        <f t="shared" si="3"/>
        <v>212215</v>
      </c>
      <c r="J23" s="57">
        <f>'[3]Скорректировано по профилям'!$IB$63</f>
        <v>6080</v>
      </c>
      <c r="K23" s="57">
        <f>'[3]Скорректировано по профилям'!$IA$63</f>
        <v>74129</v>
      </c>
      <c r="L23" s="57">
        <f>'[3]Скорректировано по профилям'!$ID$63</f>
        <v>132006</v>
      </c>
      <c r="M23" s="57">
        <f>'[3]Скорректировано по профилям'!$IC$63</f>
        <v>44949</v>
      </c>
      <c r="N23" s="14"/>
      <c r="O23" s="57">
        <f>'[4]Сумма с ин'!$AC$25</f>
        <v>109216706.31999999</v>
      </c>
      <c r="P23" s="57">
        <f>'[4]Сумма с ин'!$AE$25</f>
        <v>4587213.8999999994</v>
      </c>
      <c r="Q23" s="57">
        <f>'[4]Сумма с ин'!$AD$25</f>
        <v>51349674.859999999</v>
      </c>
      <c r="R23" s="57"/>
      <c r="S23" s="198">
        <f>'[4]Сумма с ин'!$AF$25</f>
        <v>53279817.560000002</v>
      </c>
      <c r="T23" s="14">
        <f>'[5] 01.12.2017 '!$Q$21</f>
        <v>76560137.560000002</v>
      </c>
      <c r="U23" s="57">
        <f t="shared" si="4"/>
        <v>32656568.75999999</v>
      </c>
      <c r="V23" s="59">
        <f t="shared" si="5"/>
        <v>0.2990070828936896</v>
      </c>
      <c r="W23" s="14"/>
      <c r="X23" s="14"/>
      <c r="Y23" s="219"/>
      <c r="Z23" s="220"/>
      <c r="AA23" s="163"/>
      <c r="AB23" s="163"/>
      <c r="AC23" s="163"/>
      <c r="AD23" s="163"/>
      <c r="AE23" s="17"/>
      <c r="AF23" s="14"/>
      <c r="AG23" s="14"/>
      <c r="AH23" s="57">
        <f>'[6]П-КА+СТОМАТ. янв.-авг. 2'!C24</f>
        <v>85505</v>
      </c>
      <c r="AI23" s="57">
        <f>'[6]П-КА+СТОМАТ. янв.-авг. 2'!E24</f>
        <v>1163</v>
      </c>
      <c r="AJ23" s="57">
        <f>'[6]П-КА+СТОМАТ. янв.-авг. 2'!D24</f>
        <v>34244</v>
      </c>
      <c r="AK23" s="57">
        <f>'[6]П-КА+СТОМАТ. янв.-авг. 2'!F24</f>
        <v>50098</v>
      </c>
      <c r="AL23" s="57">
        <f>'[6]П-КА+СТОМАТ. янв.-авг. 2'!G24</f>
        <v>20875</v>
      </c>
      <c r="AM23" s="14">
        <f t="shared" si="6"/>
        <v>128258</v>
      </c>
      <c r="AN23" s="14">
        <f t="shared" si="7"/>
        <v>1745</v>
      </c>
      <c r="AO23" s="14">
        <f t="shared" si="7"/>
        <v>51366</v>
      </c>
      <c r="AP23" s="14">
        <f t="shared" si="7"/>
        <v>75147</v>
      </c>
      <c r="AQ23" s="14">
        <f t="shared" si="7"/>
        <v>31313</v>
      </c>
      <c r="AR23" s="57">
        <f t="shared" si="1"/>
        <v>83957</v>
      </c>
      <c r="AS23" s="57">
        <f t="shared" si="1"/>
        <v>4335</v>
      </c>
      <c r="AT23" s="57">
        <f t="shared" si="1"/>
        <v>22763</v>
      </c>
      <c r="AU23" s="57">
        <f t="shared" si="1"/>
        <v>56859</v>
      </c>
      <c r="AV23" s="57">
        <f t="shared" si="1"/>
        <v>13636</v>
      </c>
      <c r="AW23" s="59">
        <f t="shared" si="8"/>
        <v>0.65459464516833266</v>
      </c>
      <c r="AX23" s="59">
        <f t="shared" si="8"/>
        <v>2.4842406876790832</v>
      </c>
      <c r="AY23" s="59">
        <f t="shared" si="8"/>
        <v>0.44315305844332831</v>
      </c>
      <c r="AZ23" s="59">
        <f t="shared" si="8"/>
        <v>0.75663699149666663</v>
      </c>
      <c r="BA23" s="59">
        <f t="shared" si="8"/>
        <v>0.43547408424615974</v>
      </c>
      <c r="BB23" s="14"/>
    </row>
    <row r="24" spans="1:54">
      <c r="A24" s="39">
        <v>18</v>
      </c>
      <c r="B24" s="119" t="s">
        <v>15</v>
      </c>
      <c r="C24" s="132"/>
      <c r="D24" s="149"/>
      <c r="E24" s="126"/>
      <c r="F24" s="76"/>
      <c r="G24" s="77"/>
      <c r="H24" s="182"/>
      <c r="I24" s="60">
        <f t="shared" si="3"/>
        <v>160190</v>
      </c>
      <c r="J24" s="57">
        <f>'[3]Скорректировано по профилям'!$IH$63</f>
        <v>3885</v>
      </c>
      <c r="K24" s="57">
        <f>'[3]Скорректировано по профилям'!$IG$63</f>
        <v>47468</v>
      </c>
      <c r="L24" s="57">
        <f>'[3]Скорректировано по профилям'!$IJ$63</f>
        <v>108837</v>
      </c>
      <c r="M24" s="57">
        <f>'[3]Скорректировано по профилям'!$II$63</f>
        <v>37028</v>
      </c>
      <c r="N24" s="14"/>
      <c r="O24" s="57">
        <f>'[4]Сумма с ин'!$AC$26</f>
        <v>80245623.019999996</v>
      </c>
      <c r="P24" s="57">
        <f>'[4]Сумма с ин'!$AE$26</f>
        <v>2409325.8000000003</v>
      </c>
      <c r="Q24" s="57">
        <f>'[4]Сумма с ин'!$AD$26</f>
        <v>43691206.75</v>
      </c>
      <c r="R24" s="57"/>
      <c r="S24" s="198">
        <f>'[4]Сумма с ин'!$AF$26</f>
        <v>34145090.469999999</v>
      </c>
      <c r="T24" s="14">
        <f>'[5] 01.12.2017 '!$Q$22</f>
        <v>67309655.960000008</v>
      </c>
      <c r="U24" s="57">
        <f t="shared" si="4"/>
        <v>12935967.059999987</v>
      </c>
      <c r="V24" s="59">
        <f t="shared" si="5"/>
        <v>0.16120464360748865</v>
      </c>
      <c r="W24" s="14"/>
      <c r="X24" s="14"/>
      <c r="Y24" s="219"/>
      <c r="Z24" s="220"/>
      <c r="AA24" s="163"/>
      <c r="AB24" s="163"/>
      <c r="AC24" s="163"/>
      <c r="AD24" s="163"/>
      <c r="AE24" s="17"/>
      <c r="AF24" s="14"/>
      <c r="AG24" s="14"/>
      <c r="AH24" s="57">
        <f>'[6]П-КА+СТОМАТ. янв.-авг. 2'!C25</f>
        <v>75274</v>
      </c>
      <c r="AI24" s="57">
        <f>'[6]П-КА+СТОМАТ. янв.-авг. 2'!E25</f>
        <v>415</v>
      </c>
      <c r="AJ24" s="57">
        <f>'[6]П-КА+СТОМАТ. янв.-авг. 2'!D25</f>
        <v>47073</v>
      </c>
      <c r="AK24" s="57">
        <f>'[6]П-КА+СТОМАТ. янв.-авг. 2'!F25</f>
        <v>27786</v>
      </c>
      <c r="AL24" s="57">
        <f>'[6]П-КА+СТОМАТ. янв.-авг. 2'!G25</f>
        <v>10983</v>
      </c>
      <c r="AM24" s="14">
        <f t="shared" si="6"/>
        <v>112912</v>
      </c>
      <c r="AN24" s="14">
        <f t="shared" si="7"/>
        <v>623</v>
      </c>
      <c r="AO24" s="14">
        <f t="shared" si="7"/>
        <v>70610</v>
      </c>
      <c r="AP24" s="14">
        <f t="shared" si="7"/>
        <v>41679</v>
      </c>
      <c r="AQ24" s="14">
        <f t="shared" si="7"/>
        <v>16475</v>
      </c>
      <c r="AR24" s="57">
        <f t="shared" si="1"/>
        <v>47278</v>
      </c>
      <c r="AS24" s="57">
        <f t="shared" si="1"/>
        <v>3262</v>
      </c>
      <c r="AT24" s="57">
        <f t="shared" si="1"/>
        <v>-23142</v>
      </c>
      <c r="AU24" s="57">
        <f t="shared" si="1"/>
        <v>67158</v>
      </c>
      <c r="AV24" s="57">
        <f t="shared" si="1"/>
        <v>20553</v>
      </c>
      <c r="AW24" s="59">
        <f t="shared" si="8"/>
        <v>0.41871545982712211</v>
      </c>
      <c r="AX24" s="59">
        <f t="shared" si="8"/>
        <v>5.2359550561797752</v>
      </c>
      <c r="AY24" s="59">
        <f t="shared" si="8"/>
        <v>-0.32774394561676812</v>
      </c>
      <c r="AZ24" s="59">
        <f t="shared" si="8"/>
        <v>1.6113150507449796</v>
      </c>
      <c r="BA24" s="59">
        <f t="shared" si="8"/>
        <v>1.2475265553869499</v>
      </c>
      <c r="BB24" s="14"/>
    </row>
    <row r="25" spans="1:54">
      <c r="A25" s="39">
        <v>19</v>
      </c>
      <c r="B25" s="119" t="s">
        <v>16</v>
      </c>
      <c r="C25" s="132"/>
      <c r="D25" s="149"/>
      <c r="E25" s="126"/>
      <c r="F25" s="76"/>
      <c r="G25" s="77"/>
      <c r="H25" s="182"/>
      <c r="I25" s="60">
        <f t="shared" si="3"/>
        <v>143231</v>
      </c>
      <c r="J25" s="57">
        <f>'[3]Скорректировано по профилям'!$IN$63</f>
        <v>4381</v>
      </c>
      <c r="K25" s="57">
        <f>'[3]Скорректировано по профилям'!$IM$63</f>
        <v>45273</v>
      </c>
      <c r="L25" s="57">
        <f>'[3]Скорректировано по профилям'!$IP$63</f>
        <v>93577</v>
      </c>
      <c r="M25" s="57">
        <f>'[3]Скорректировано по профилям'!$IO$63</f>
        <v>32152</v>
      </c>
      <c r="N25" s="14"/>
      <c r="O25" s="57">
        <f>'[4]Сумма с ин'!$AC$27</f>
        <v>70385806.570000008</v>
      </c>
      <c r="P25" s="57">
        <f>'[4]Сумма с ин'!$AE$27</f>
        <v>2568365.0399999996</v>
      </c>
      <c r="Q25" s="57">
        <f>'[4]Сумма с ин'!$AD$27</f>
        <v>32838761.859999999</v>
      </c>
      <c r="R25" s="57"/>
      <c r="S25" s="198">
        <f>'[4]Сумма с ин'!$AF$27</f>
        <v>34978679.670000009</v>
      </c>
      <c r="T25" s="14">
        <f>'[5] 01.12.2017 '!$Q$23</f>
        <v>61506862.909999996</v>
      </c>
      <c r="U25" s="57">
        <f t="shared" si="4"/>
        <v>8878943.6600000113</v>
      </c>
      <c r="V25" s="59">
        <f t="shared" si="5"/>
        <v>0.12614679141553539</v>
      </c>
      <c r="W25" s="14"/>
      <c r="X25" s="14"/>
      <c r="Y25" s="220"/>
      <c r="Z25" s="220"/>
      <c r="AA25" s="163"/>
      <c r="AB25" s="163"/>
      <c r="AC25" s="163"/>
      <c r="AD25" s="163"/>
      <c r="AE25" s="17"/>
      <c r="AF25" s="14"/>
      <c r="AG25" s="14"/>
      <c r="AH25" s="57">
        <f>'[6]П-КА+СТОМАТ. янв.-авг. 2'!C26</f>
        <v>64400</v>
      </c>
      <c r="AI25" s="57">
        <f>'[6]П-КА+СТОМАТ. янв.-авг. 2'!E26</f>
        <v>33</v>
      </c>
      <c r="AJ25" s="57">
        <f>'[6]П-КА+СТОМАТ. янв.-авг. 2'!D26</f>
        <v>41259</v>
      </c>
      <c r="AK25" s="57">
        <f>'[6]П-КА+СТОМАТ. янв.-авг. 2'!F26</f>
        <v>23108</v>
      </c>
      <c r="AL25" s="57">
        <f>'[6]П-КА+СТОМАТ. янв.-авг. 2'!G26</f>
        <v>9561</v>
      </c>
      <c r="AM25" s="14">
        <f t="shared" si="6"/>
        <v>96601</v>
      </c>
      <c r="AN25" s="14">
        <f t="shared" si="7"/>
        <v>50</v>
      </c>
      <c r="AO25" s="14">
        <f t="shared" si="7"/>
        <v>61889</v>
      </c>
      <c r="AP25" s="14">
        <f t="shared" si="7"/>
        <v>34662</v>
      </c>
      <c r="AQ25" s="14">
        <f t="shared" si="7"/>
        <v>14342</v>
      </c>
      <c r="AR25" s="57">
        <f t="shared" si="1"/>
        <v>46630</v>
      </c>
      <c r="AS25" s="57">
        <f t="shared" si="1"/>
        <v>4331</v>
      </c>
      <c r="AT25" s="57">
        <f t="shared" si="1"/>
        <v>-16616</v>
      </c>
      <c r="AU25" s="57">
        <f t="shared" si="1"/>
        <v>58915</v>
      </c>
      <c r="AV25" s="57">
        <f t="shared" si="1"/>
        <v>17810</v>
      </c>
      <c r="AW25" s="59">
        <f t="shared" si="8"/>
        <v>0.48270721835177688</v>
      </c>
      <c r="AX25" s="59">
        <f t="shared" si="8"/>
        <v>86.62</v>
      </c>
      <c r="AY25" s="59">
        <f t="shared" si="8"/>
        <v>-0.26848066700059781</v>
      </c>
      <c r="AZ25" s="59">
        <f t="shared" si="8"/>
        <v>1.6996999596099474</v>
      </c>
      <c r="BA25" s="59">
        <f t="shared" si="8"/>
        <v>1.2418072793194814</v>
      </c>
      <c r="BB25" s="14"/>
    </row>
    <row r="26" spans="1:54" ht="30.75" customHeight="1">
      <c r="A26" s="39">
        <v>20</v>
      </c>
      <c r="B26" s="118" t="s">
        <v>17</v>
      </c>
      <c r="C26" s="132"/>
      <c r="D26" s="149"/>
      <c r="E26" s="126"/>
      <c r="F26" s="78"/>
      <c r="G26" s="230"/>
      <c r="H26" s="182"/>
      <c r="I26" s="60">
        <f t="shared" si="3"/>
        <v>98782</v>
      </c>
      <c r="J26" s="57">
        <f>'[3]Скорректировано по профилям'!$IT$63</f>
        <v>2316</v>
      </c>
      <c r="K26" s="57">
        <f>'[3]Скорректировано по профилям'!$IS$63</f>
        <v>27500</v>
      </c>
      <c r="L26" s="57">
        <f>'[3]Скорректировано по профилям'!$IV$63</f>
        <v>68966</v>
      </c>
      <c r="M26" s="57">
        <f>'[3]Скорректировано по профилям'!$IU$63</f>
        <v>32078</v>
      </c>
      <c r="N26" s="14"/>
      <c r="O26" s="57">
        <f>'[4]Сумма с ин'!$AC$28</f>
        <v>39793011.960000001</v>
      </c>
      <c r="P26" s="57">
        <f>'[4]Сумма с ин'!$AE$28</f>
        <v>1194133.08</v>
      </c>
      <c r="Q26" s="57">
        <f>'[4]Сумма с ин'!$AD$28</f>
        <v>9444087</v>
      </c>
      <c r="R26" s="57"/>
      <c r="S26" s="198">
        <f>'[4]Сумма с ин'!$AF$28</f>
        <v>29154791.880000003</v>
      </c>
      <c r="T26" s="14">
        <f>'[5] 01.12.2017 '!$Q$24</f>
        <v>34531248.019999996</v>
      </c>
      <c r="U26" s="57">
        <f t="shared" si="4"/>
        <v>5261763.9400000051</v>
      </c>
      <c r="V26" s="59">
        <f t="shared" si="5"/>
        <v>0.13222834062646824</v>
      </c>
      <c r="W26" s="14"/>
      <c r="X26" s="14"/>
      <c r="Y26" s="220"/>
      <c r="Z26" s="220"/>
      <c r="AA26" s="163"/>
      <c r="AB26" s="163"/>
      <c r="AC26" s="163"/>
      <c r="AD26" s="163"/>
      <c r="AE26" s="17"/>
      <c r="AF26" s="14"/>
      <c r="AG26" s="14"/>
      <c r="AH26" s="57">
        <f>'[6]П-КА+СТОМАТ. янв.-авг. 2'!C27</f>
        <v>66163</v>
      </c>
      <c r="AI26" s="57">
        <f>'[6]П-КА+СТОМАТ. янв.-авг. 2'!E27</f>
        <v>1059</v>
      </c>
      <c r="AJ26" s="57">
        <f>'[6]П-КА+СТОМАТ. янв.-авг. 2'!D27</f>
        <v>24572</v>
      </c>
      <c r="AK26" s="57">
        <f>'[6]П-КА+СТОМАТ. янв.-авг. 2'!F27</f>
        <v>40532</v>
      </c>
      <c r="AL26" s="57">
        <f>'[6]П-КА+СТОМАТ. янв.-авг. 2'!G27</f>
        <v>18562</v>
      </c>
      <c r="AM26" s="14">
        <f t="shared" si="6"/>
        <v>99245</v>
      </c>
      <c r="AN26" s="14">
        <f t="shared" si="7"/>
        <v>1589</v>
      </c>
      <c r="AO26" s="14">
        <f t="shared" si="7"/>
        <v>36858</v>
      </c>
      <c r="AP26" s="14">
        <f t="shared" si="7"/>
        <v>60798</v>
      </c>
      <c r="AQ26" s="14">
        <f t="shared" si="7"/>
        <v>27843</v>
      </c>
      <c r="AR26" s="57">
        <f t="shared" si="1"/>
        <v>-463</v>
      </c>
      <c r="AS26" s="57">
        <f t="shared" si="1"/>
        <v>727</v>
      </c>
      <c r="AT26" s="57">
        <f t="shared" si="1"/>
        <v>-9358</v>
      </c>
      <c r="AU26" s="57">
        <f t="shared" si="1"/>
        <v>8168</v>
      </c>
      <c r="AV26" s="57">
        <f t="shared" si="1"/>
        <v>4235</v>
      </c>
      <c r="AW26" s="59">
        <f t="shared" si="8"/>
        <v>-4.6652224293415312E-3</v>
      </c>
      <c r="AX26" s="59">
        <f t="shared" si="8"/>
        <v>0.45752045311516687</v>
      </c>
      <c r="AY26" s="59">
        <f t="shared" si="8"/>
        <v>-0.25389332031038037</v>
      </c>
      <c r="AZ26" s="59">
        <f t="shared" si="8"/>
        <v>0.1343465245567288</v>
      </c>
      <c r="BA26" s="59">
        <f t="shared" si="8"/>
        <v>0.15210286247889959</v>
      </c>
      <c r="BB26" s="14"/>
    </row>
    <row r="27" spans="1:54" ht="20.25" customHeight="1">
      <c r="A27" s="39">
        <v>21</v>
      </c>
      <c r="B27" s="119" t="s">
        <v>18</v>
      </c>
      <c r="C27" s="132"/>
      <c r="D27" s="149"/>
      <c r="E27" s="126"/>
      <c r="F27" s="78"/>
      <c r="G27" s="230"/>
      <c r="H27" s="182"/>
      <c r="I27" s="60">
        <f t="shared" si="3"/>
        <v>0</v>
      </c>
      <c r="J27" s="57"/>
      <c r="K27" s="57"/>
      <c r="L27" s="57"/>
      <c r="M27" s="57"/>
      <c r="N27" s="14"/>
      <c r="O27" s="14"/>
      <c r="P27" s="14"/>
      <c r="Q27" s="14"/>
      <c r="R27" s="14"/>
      <c r="S27" s="199"/>
      <c r="T27" s="14"/>
      <c r="U27" s="57">
        <f t="shared" si="4"/>
        <v>0</v>
      </c>
      <c r="V27" s="59" t="e">
        <f t="shared" si="5"/>
        <v>#DIV/0!</v>
      </c>
      <c r="W27" s="14"/>
      <c r="X27" s="14"/>
      <c r="Y27" s="219">
        <v>103030</v>
      </c>
      <c r="Z27" s="220">
        <f>'[8]Расчет подушевого '!$BN$12</f>
        <v>185177082.34</v>
      </c>
      <c r="AA27" s="163"/>
      <c r="AB27" s="163"/>
      <c r="AC27" s="163"/>
      <c r="AD27" s="163"/>
      <c r="AE27" s="17"/>
      <c r="AF27" s="14"/>
      <c r="AG27" s="14"/>
      <c r="AH27" s="14"/>
      <c r="AI27" s="14"/>
      <c r="AJ27" s="14"/>
      <c r="AK27" s="14"/>
      <c r="AL27" s="14"/>
      <c r="AM27" s="14">
        <f t="shared" si="6"/>
        <v>0</v>
      </c>
      <c r="AN27" s="14">
        <f t="shared" si="7"/>
        <v>0</v>
      </c>
      <c r="AO27" s="14">
        <f t="shared" si="7"/>
        <v>0</v>
      </c>
      <c r="AP27" s="14">
        <f t="shared" si="7"/>
        <v>0</v>
      </c>
      <c r="AQ27" s="14">
        <f t="shared" si="7"/>
        <v>0</v>
      </c>
      <c r="AR27" s="57">
        <f t="shared" si="1"/>
        <v>0</v>
      </c>
      <c r="AS27" s="57">
        <f t="shared" si="1"/>
        <v>0</v>
      </c>
      <c r="AT27" s="57">
        <f t="shared" si="1"/>
        <v>0</v>
      </c>
      <c r="AU27" s="57">
        <f t="shared" si="1"/>
        <v>0</v>
      </c>
      <c r="AV27" s="57">
        <f t="shared" si="1"/>
        <v>0</v>
      </c>
      <c r="AW27" s="59"/>
      <c r="AX27" s="59"/>
      <c r="AY27" s="59"/>
      <c r="AZ27" s="59"/>
      <c r="BA27" s="59"/>
      <c r="BB27" s="14"/>
    </row>
    <row r="28" spans="1:54">
      <c r="A28" s="39">
        <v>22</v>
      </c>
      <c r="B28" s="119" t="s">
        <v>19</v>
      </c>
      <c r="C28" s="132">
        <f>'[1]Финансовый план'!$J$10</f>
        <v>90.000000000000014</v>
      </c>
      <c r="D28" s="149"/>
      <c r="E28" s="177">
        <f>'[1]Финансовый план'!$S$10</f>
        <v>1430146.7996808509</v>
      </c>
      <c r="F28" s="76"/>
      <c r="G28" s="77"/>
      <c r="H28" s="182"/>
      <c r="I28" s="60">
        <f t="shared" si="3"/>
        <v>20933</v>
      </c>
      <c r="J28" s="57">
        <f>'[3]Скорректировано по профилям'!$IZ$63</f>
        <v>1000</v>
      </c>
      <c r="K28" s="57">
        <f>'[3]Скорректировано по профилям'!$IY$63</f>
        <v>4600</v>
      </c>
      <c r="L28" s="57">
        <f>'[3]Скорректировано по профилям'!$JB$63</f>
        <v>15333</v>
      </c>
      <c r="M28" s="57">
        <f>'[3]Скорректировано по профилям'!$JA$63</f>
        <v>5484</v>
      </c>
      <c r="N28" s="14"/>
      <c r="O28" s="57">
        <f>'[4]Сумма с ин'!$AC$30</f>
        <v>6524411.1199999992</v>
      </c>
      <c r="P28" s="57">
        <f>'[4]Сумма с ин'!$AE$30</f>
        <v>292648.5</v>
      </c>
      <c r="Q28" s="57">
        <f>'[4]Сумма с ин'!$AD$30</f>
        <v>2222479.38</v>
      </c>
      <c r="R28" s="57"/>
      <c r="S28" s="198">
        <f>'[4]Сумма с ин'!$AF$30</f>
        <v>4009283.2399999998</v>
      </c>
      <c r="T28" s="14">
        <f>'[5] 01.12.2017 '!$Q$26</f>
        <v>6295900.5399999991</v>
      </c>
      <c r="U28" s="57">
        <f t="shared" si="4"/>
        <v>228510.58000000007</v>
      </c>
      <c r="V28" s="59">
        <f t="shared" si="5"/>
        <v>3.5023939447886926E-2</v>
      </c>
      <c r="W28" s="14"/>
      <c r="X28" s="14"/>
      <c r="Y28" s="219"/>
      <c r="Z28" s="220"/>
      <c r="AA28" s="163"/>
      <c r="AB28" s="163"/>
      <c r="AC28" s="163"/>
      <c r="AD28" s="163"/>
      <c r="AE28" s="17"/>
      <c r="AF28" s="14"/>
      <c r="AG28" s="14"/>
      <c r="AH28" s="57">
        <f>'[6]П-КА+СТОМАТ. янв.-авг. 2'!C29</f>
        <v>6827</v>
      </c>
      <c r="AI28" s="57">
        <f>'[6]П-КА+СТОМАТ. янв.-авг. 2'!E29</f>
        <v>0</v>
      </c>
      <c r="AJ28" s="57">
        <f>'[6]П-КА+СТОМАТ. янв.-авг. 2'!D29</f>
        <v>3542</v>
      </c>
      <c r="AK28" s="57">
        <f>'[6]П-КА+СТОМАТ. янв.-авг. 2'!F29</f>
        <v>3285</v>
      </c>
      <c r="AL28" s="57">
        <f>'[6]П-КА+СТОМАТ. янв.-авг. 2'!G29</f>
        <v>1314</v>
      </c>
      <c r="AM28" s="14">
        <f t="shared" si="6"/>
        <v>10241</v>
      </c>
      <c r="AN28" s="14">
        <f t="shared" si="7"/>
        <v>0</v>
      </c>
      <c r="AO28" s="14">
        <f t="shared" si="7"/>
        <v>5313</v>
      </c>
      <c r="AP28" s="14">
        <f t="shared" si="7"/>
        <v>4928</v>
      </c>
      <c r="AQ28" s="14">
        <f t="shared" si="7"/>
        <v>1971</v>
      </c>
      <c r="AR28" s="57">
        <f t="shared" si="1"/>
        <v>10692</v>
      </c>
      <c r="AS28" s="57">
        <f t="shared" si="1"/>
        <v>1000</v>
      </c>
      <c r="AT28" s="57">
        <f t="shared" si="1"/>
        <v>-713</v>
      </c>
      <c r="AU28" s="57">
        <f t="shared" si="1"/>
        <v>10405</v>
      </c>
      <c r="AV28" s="57">
        <f t="shared" si="1"/>
        <v>3513</v>
      </c>
      <c r="AW28" s="59">
        <f>I28/AM28-1</f>
        <v>1.0440386680988185</v>
      </c>
      <c r="AX28" s="59"/>
      <c r="AY28" s="59">
        <f>K28/AO28-1</f>
        <v>-0.13419913419913421</v>
      </c>
      <c r="AZ28" s="59">
        <f>L28/AP28-1</f>
        <v>2.111404220779221</v>
      </c>
      <c r="BA28" s="59">
        <f>M28/AQ28-1</f>
        <v>1.7823439878234399</v>
      </c>
      <c r="BB28" s="14"/>
    </row>
    <row r="29" spans="1:54" s="6" customFormat="1" ht="22.8">
      <c r="A29" s="39">
        <v>23</v>
      </c>
      <c r="B29" s="121" t="s">
        <v>20</v>
      </c>
      <c r="C29" s="137">
        <f>'[1]Финансовый план'!$J$11</f>
        <v>1400</v>
      </c>
      <c r="D29" s="94"/>
      <c r="E29" s="173">
        <f>'[1]Финансовый план'!$S$11</f>
        <v>29207342</v>
      </c>
      <c r="F29" s="85"/>
      <c r="G29" s="86"/>
      <c r="H29" s="186"/>
      <c r="I29" s="60">
        <f t="shared" si="3"/>
        <v>0</v>
      </c>
      <c r="J29" s="58"/>
      <c r="K29" s="58"/>
      <c r="L29" s="58"/>
      <c r="M29" s="58"/>
      <c r="N29" s="7"/>
      <c r="O29" s="7"/>
      <c r="P29" s="7"/>
      <c r="Q29" s="7"/>
      <c r="R29" s="7"/>
      <c r="S29" s="202"/>
      <c r="T29" s="7"/>
      <c r="U29" s="57">
        <f t="shared" si="4"/>
        <v>0</v>
      </c>
      <c r="V29" s="59"/>
      <c r="W29" s="7"/>
      <c r="X29" s="7"/>
      <c r="Y29" s="220"/>
      <c r="Z29" s="220"/>
      <c r="AA29" s="165"/>
      <c r="AB29" s="165"/>
      <c r="AC29" s="165"/>
      <c r="AD29" s="165"/>
      <c r="AE29" s="18"/>
      <c r="AF29" s="7"/>
      <c r="AG29" s="7"/>
      <c r="AH29" s="7"/>
      <c r="AI29" s="7"/>
      <c r="AJ29" s="7"/>
      <c r="AK29" s="7"/>
      <c r="AL29" s="7"/>
      <c r="AM29" s="14">
        <f t="shared" si="6"/>
        <v>0</v>
      </c>
      <c r="AN29" s="14">
        <f t="shared" si="7"/>
        <v>0</v>
      </c>
      <c r="AO29" s="14">
        <f t="shared" si="7"/>
        <v>0</v>
      </c>
      <c r="AP29" s="14">
        <f t="shared" si="7"/>
        <v>0</v>
      </c>
      <c r="AQ29" s="14">
        <f t="shared" si="7"/>
        <v>0</v>
      </c>
      <c r="AR29" s="57">
        <f t="shared" si="1"/>
        <v>0</v>
      </c>
      <c r="AS29" s="57">
        <f t="shared" si="1"/>
        <v>0</v>
      </c>
      <c r="AT29" s="57">
        <f t="shared" si="1"/>
        <v>0</v>
      </c>
      <c r="AU29" s="57">
        <f t="shared" si="1"/>
        <v>0</v>
      </c>
      <c r="AV29" s="57">
        <f t="shared" si="1"/>
        <v>0</v>
      </c>
      <c r="AW29" s="59"/>
      <c r="AX29" s="59"/>
      <c r="AY29" s="59"/>
      <c r="AZ29" s="59"/>
      <c r="BA29" s="59"/>
      <c r="BB29" s="7"/>
    </row>
    <row r="30" spans="1:54" s="6" customFormat="1">
      <c r="A30" s="39">
        <v>24</v>
      </c>
      <c r="B30" s="116" t="s">
        <v>21</v>
      </c>
      <c r="C30" s="137"/>
      <c r="D30" s="94"/>
      <c r="E30" s="16"/>
      <c r="F30" s="85"/>
      <c r="G30" s="86"/>
      <c r="H30" s="186"/>
      <c r="I30" s="60">
        <f t="shared" si="3"/>
        <v>0</v>
      </c>
      <c r="J30" s="58"/>
      <c r="K30" s="58"/>
      <c r="L30" s="58"/>
      <c r="M30" s="58"/>
      <c r="N30" s="7"/>
      <c r="O30" s="7"/>
      <c r="P30" s="7"/>
      <c r="Q30" s="7"/>
      <c r="R30" s="7"/>
      <c r="S30" s="202"/>
      <c r="T30" s="7"/>
      <c r="U30" s="57">
        <f t="shared" si="4"/>
        <v>0</v>
      </c>
      <c r="V30" s="59"/>
      <c r="W30" s="7"/>
      <c r="X30" s="7"/>
      <c r="Y30" s="219"/>
      <c r="Z30" s="220"/>
      <c r="AA30" s="165"/>
      <c r="AB30" s="165"/>
      <c r="AC30" s="165"/>
      <c r="AD30" s="165"/>
      <c r="AE30" s="18"/>
      <c r="AF30" s="7"/>
      <c r="AG30" s="7"/>
      <c r="AH30" s="7"/>
      <c r="AI30" s="7"/>
      <c r="AJ30" s="7"/>
      <c r="AK30" s="7"/>
      <c r="AL30" s="7"/>
      <c r="AM30" s="14">
        <f t="shared" si="6"/>
        <v>0</v>
      </c>
      <c r="AN30" s="14">
        <f t="shared" si="7"/>
        <v>0</v>
      </c>
      <c r="AO30" s="14">
        <f t="shared" si="7"/>
        <v>0</v>
      </c>
      <c r="AP30" s="14">
        <f t="shared" si="7"/>
        <v>0</v>
      </c>
      <c r="AQ30" s="14">
        <f t="shared" si="7"/>
        <v>0</v>
      </c>
      <c r="AR30" s="57">
        <f t="shared" si="1"/>
        <v>0</v>
      </c>
      <c r="AS30" s="57">
        <f t="shared" si="1"/>
        <v>0</v>
      </c>
      <c r="AT30" s="57">
        <f t="shared" si="1"/>
        <v>0</v>
      </c>
      <c r="AU30" s="57">
        <f t="shared" si="1"/>
        <v>0</v>
      </c>
      <c r="AV30" s="57">
        <f t="shared" si="1"/>
        <v>0</v>
      </c>
      <c r="AW30" s="59"/>
      <c r="AX30" s="59"/>
      <c r="AY30" s="59"/>
      <c r="AZ30" s="59"/>
      <c r="BA30" s="59"/>
      <c r="BB30" s="7"/>
    </row>
    <row r="31" spans="1:54" s="6" customFormat="1" ht="23.4" thickBot="1">
      <c r="A31" s="40">
        <v>25</v>
      </c>
      <c r="B31" s="122" t="s">
        <v>144</v>
      </c>
      <c r="C31" s="138"/>
      <c r="D31" s="155"/>
      <c r="E31" s="125"/>
      <c r="F31" s="124"/>
      <c r="G31" s="111"/>
      <c r="H31" s="187"/>
      <c r="I31" s="60">
        <f t="shared" si="3"/>
        <v>0</v>
      </c>
      <c r="J31" s="58">
        <f>'[3]Скорректировано по профилям'!$KP$63</f>
        <v>0</v>
      </c>
      <c r="K31" s="58">
        <f>'[3]Скорректировано по профилям'!$KO$63</f>
        <v>0</v>
      </c>
      <c r="L31" s="58">
        <f>'[3]Скорректировано по профилям'!$KR$63</f>
        <v>0</v>
      </c>
      <c r="M31" s="58">
        <f>'[3]Скорректировано по профилям'!$KQ$63</f>
        <v>0</v>
      </c>
      <c r="N31" s="7"/>
      <c r="O31" s="7"/>
      <c r="P31" s="7"/>
      <c r="Q31" s="7"/>
      <c r="R31" s="7"/>
      <c r="S31" s="202"/>
      <c r="T31" s="7"/>
      <c r="U31" s="57">
        <f t="shared" si="4"/>
        <v>0</v>
      </c>
      <c r="V31" s="59"/>
      <c r="W31" s="7"/>
      <c r="X31" s="7"/>
      <c r="Y31" s="220"/>
      <c r="Z31" s="220"/>
      <c r="AA31" s="165"/>
      <c r="AB31" s="165"/>
      <c r="AC31" s="165"/>
      <c r="AD31" s="165"/>
      <c r="AE31" s="18"/>
      <c r="AF31" s="7"/>
      <c r="AG31" s="7"/>
      <c r="AH31" s="7"/>
      <c r="AI31" s="7"/>
      <c r="AJ31" s="7"/>
      <c r="AK31" s="7"/>
      <c r="AL31" s="7"/>
      <c r="AM31" s="14">
        <f t="shared" si="6"/>
        <v>0</v>
      </c>
      <c r="AN31" s="14">
        <f t="shared" si="7"/>
        <v>0</v>
      </c>
      <c r="AO31" s="14">
        <f t="shared" si="7"/>
        <v>0</v>
      </c>
      <c r="AP31" s="14">
        <f t="shared" si="7"/>
        <v>0</v>
      </c>
      <c r="AQ31" s="14">
        <f t="shared" si="7"/>
        <v>0</v>
      </c>
      <c r="AR31" s="57">
        <f t="shared" si="1"/>
        <v>0</v>
      </c>
      <c r="AS31" s="57">
        <f t="shared" si="1"/>
        <v>0</v>
      </c>
      <c r="AT31" s="57">
        <f t="shared" si="1"/>
        <v>0</v>
      </c>
      <c r="AU31" s="57">
        <f t="shared" si="1"/>
        <v>0</v>
      </c>
      <c r="AV31" s="57">
        <f t="shared" si="1"/>
        <v>0</v>
      </c>
      <c r="AW31" s="59"/>
      <c r="AX31" s="59"/>
      <c r="AY31" s="59"/>
      <c r="AZ31" s="59"/>
      <c r="BA31" s="59"/>
      <c r="BB31" s="7"/>
    </row>
    <row r="32" spans="1:54" s="6" customFormat="1" ht="15" thickBot="1">
      <c r="A32" s="42"/>
      <c r="B32" s="44"/>
      <c r="C32" s="139"/>
      <c r="D32" s="156"/>
      <c r="E32" s="45"/>
      <c r="F32" s="87"/>
      <c r="G32" s="88"/>
      <c r="H32" s="188"/>
      <c r="I32" s="101">
        <f t="shared" si="3"/>
        <v>0</v>
      </c>
      <c r="J32" s="108"/>
      <c r="K32" s="108"/>
      <c r="L32" s="108"/>
      <c r="M32" s="108"/>
      <c r="N32" s="28"/>
      <c r="O32" s="28"/>
      <c r="P32" s="28"/>
      <c r="Q32" s="28"/>
      <c r="R32" s="28"/>
      <c r="S32" s="203"/>
      <c r="T32" s="7"/>
      <c r="U32" s="57">
        <f t="shared" si="4"/>
        <v>0</v>
      </c>
      <c r="V32" s="59"/>
      <c r="W32" s="7"/>
      <c r="X32" s="7"/>
      <c r="Y32" s="220"/>
      <c r="Z32" s="220"/>
      <c r="AA32" s="166"/>
      <c r="AB32" s="166"/>
      <c r="AC32" s="166"/>
      <c r="AD32" s="166"/>
      <c r="AE32" s="18"/>
      <c r="AF32" s="7"/>
      <c r="AG32" s="7"/>
      <c r="AH32" s="7"/>
      <c r="AI32" s="7"/>
      <c r="AJ32" s="7"/>
      <c r="AK32" s="7"/>
      <c r="AL32" s="7"/>
      <c r="AM32" s="14">
        <f t="shared" si="6"/>
        <v>0</v>
      </c>
      <c r="AN32" s="14">
        <f t="shared" si="7"/>
        <v>0</v>
      </c>
      <c r="AO32" s="14">
        <f t="shared" si="7"/>
        <v>0</v>
      </c>
      <c r="AP32" s="14">
        <f t="shared" si="7"/>
        <v>0</v>
      </c>
      <c r="AQ32" s="14">
        <f t="shared" si="7"/>
        <v>0</v>
      </c>
      <c r="AR32" s="57">
        <f t="shared" si="1"/>
        <v>0</v>
      </c>
      <c r="AS32" s="57">
        <f t="shared" si="1"/>
        <v>0</v>
      </c>
      <c r="AT32" s="57">
        <f t="shared" si="1"/>
        <v>0</v>
      </c>
      <c r="AU32" s="57">
        <f t="shared" si="1"/>
        <v>0</v>
      </c>
      <c r="AV32" s="57">
        <f t="shared" si="1"/>
        <v>0</v>
      </c>
      <c r="AW32" s="59"/>
      <c r="AX32" s="59"/>
      <c r="AY32" s="59"/>
      <c r="AZ32" s="59"/>
      <c r="BA32" s="59"/>
      <c r="BB32" s="7"/>
    </row>
    <row r="33" spans="1:54" s="6" customFormat="1" ht="15.75" customHeight="1" thickBot="1">
      <c r="A33" s="33"/>
      <c r="B33" s="68" t="s">
        <v>22</v>
      </c>
      <c r="C33" s="140"/>
      <c r="D33" s="157"/>
      <c r="E33" s="35"/>
      <c r="F33" s="89"/>
      <c r="G33" s="90"/>
      <c r="H33" s="189"/>
      <c r="I33" s="102">
        <f t="shared" si="3"/>
        <v>0</v>
      </c>
      <c r="J33" s="109"/>
      <c r="K33" s="109"/>
      <c r="L33" s="109"/>
      <c r="M33" s="109"/>
      <c r="N33" s="34"/>
      <c r="O33" s="34"/>
      <c r="P33" s="34"/>
      <c r="Q33" s="34"/>
      <c r="R33" s="34"/>
      <c r="S33" s="204"/>
      <c r="T33" s="7"/>
      <c r="U33" s="57">
        <f t="shared" si="4"/>
        <v>0</v>
      </c>
      <c r="V33" s="59"/>
      <c r="W33" s="7"/>
      <c r="X33" s="7"/>
      <c r="Y33" s="220"/>
      <c r="Z33" s="220"/>
      <c r="AA33" s="167"/>
      <c r="AB33" s="167"/>
      <c r="AC33" s="167"/>
      <c r="AD33" s="167"/>
      <c r="AE33" s="18"/>
      <c r="AF33" s="7"/>
      <c r="AG33" s="7"/>
      <c r="AH33" s="7"/>
      <c r="AI33" s="7"/>
      <c r="AJ33" s="7"/>
      <c r="AK33" s="7"/>
      <c r="AL33" s="7"/>
      <c r="AM33" s="14">
        <f t="shared" si="6"/>
        <v>0</v>
      </c>
      <c r="AN33" s="14">
        <f t="shared" si="7"/>
        <v>0</v>
      </c>
      <c r="AO33" s="14">
        <f t="shared" si="7"/>
        <v>0</v>
      </c>
      <c r="AP33" s="14">
        <f t="shared" si="7"/>
        <v>0</v>
      </c>
      <c r="AQ33" s="14">
        <f t="shared" si="7"/>
        <v>0</v>
      </c>
      <c r="AR33" s="57">
        <f t="shared" si="1"/>
        <v>0</v>
      </c>
      <c r="AS33" s="57">
        <f t="shared" si="1"/>
        <v>0</v>
      </c>
      <c r="AT33" s="57">
        <f t="shared" si="1"/>
        <v>0</v>
      </c>
      <c r="AU33" s="57">
        <f t="shared" si="1"/>
        <v>0</v>
      </c>
      <c r="AV33" s="57">
        <f t="shared" si="1"/>
        <v>0</v>
      </c>
      <c r="AW33" s="59"/>
      <c r="AX33" s="59"/>
      <c r="AY33" s="59"/>
      <c r="AZ33" s="59"/>
      <c r="BA33" s="59"/>
      <c r="BB33" s="7"/>
    </row>
    <row r="34" spans="1:54" s="6" customFormat="1">
      <c r="A34" s="65">
        <v>26</v>
      </c>
      <c r="B34" s="46" t="s">
        <v>23</v>
      </c>
      <c r="C34" s="141"/>
      <c r="D34" s="92"/>
      <c r="E34" s="32"/>
      <c r="F34" s="91"/>
      <c r="G34" s="92"/>
      <c r="H34" s="190"/>
      <c r="I34" s="107">
        <f t="shared" si="3"/>
        <v>35980</v>
      </c>
      <c r="J34" s="64">
        <f>'[3]Скорректировано по профилям'!$JF$63</f>
        <v>0</v>
      </c>
      <c r="K34" s="64">
        <f>'[3]Скорректировано по профилям'!$JE$63</f>
        <v>9700</v>
      </c>
      <c r="L34" s="64">
        <f>'[3]Скорректировано по профилям'!$JH$63</f>
        <v>26280</v>
      </c>
      <c r="M34" s="64">
        <f>'[3]Скорректировано по профилям'!$JG$63</f>
        <v>9094</v>
      </c>
      <c r="N34" s="31"/>
      <c r="O34" s="64">
        <f>'[4]Сумма с ин'!$AC$36</f>
        <v>14923408.530000001</v>
      </c>
      <c r="P34" s="64">
        <f>'[4]Сумма с ин'!$AE$36</f>
        <v>0</v>
      </c>
      <c r="Q34" s="64">
        <f>'[4]Сумма с ин'!$AD$36</f>
        <v>3509858.2299999995</v>
      </c>
      <c r="R34" s="64"/>
      <c r="S34" s="205">
        <f>'[4]Сумма с ин'!$AF$36</f>
        <v>11413550.300000001</v>
      </c>
      <c r="T34" s="7">
        <f>'[5] 01.12.2017 '!$Q$30</f>
        <v>10427621.530000001</v>
      </c>
      <c r="U34" s="57">
        <f t="shared" si="4"/>
        <v>4495787</v>
      </c>
      <c r="V34" s="59">
        <f t="shared" si="5"/>
        <v>0.30125738305443278</v>
      </c>
      <c r="W34" s="7"/>
      <c r="X34" s="7"/>
      <c r="Y34" s="220"/>
      <c r="Z34" s="220"/>
      <c r="AA34" s="168"/>
      <c r="AB34" s="168"/>
      <c r="AC34" s="168"/>
      <c r="AD34" s="168"/>
      <c r="AE34" s="18"/>
      <c r="AF34" s="7"/>
      <c r="AG34" s="7"/>
      <c r="AH34" s="57">
        <f>'[6]П-КА+СТОМАТ. янв.-авг. 2'!C34</f>
        <v>24481</v>
      </c>
      <c r="AI34" s="57">
        <f>'[6]П-КА+СТОМАТ. янв.-авг. 2'!E34</f>
        <v>0</v>
      </c>
      <c r="AJ34" s="57">
        <f>'[6]П-КА+СТОМАТ. янв.-авг. 2'!D34</f>
        <v>6518</v>
      </c>
      <c r="AK34" s="57">
        <f>'[6]П-КА+СТОМАТ. янв.-авг. 2'!F34</f>
        <v>17963</v>
      </c>
      <c r="AL34" s="57">
        <f>'[6]П-КА+СТОМАТ. янв.-авг. 2'!G34</f>
        <v>6670</v>
      </c>
      <c r="AM34" s="14">
        <f t="shared" si="6"/>
        <v>36722</v>
      </c>
      <c r="AN34" s="14">
        <f t="shared" si="7"/>
        <v>0</v>
      </c>
      <c r="AO34" s="14">
        <f t="shared" si="7"/>
        <v>9777</v>
      </c>
      <c r="AP34" s="14">
        <f t="shared" si="7"/>
        <v>26945</v>
      </c>
      <c r="AQ34" s="14">
        <f t="shared" si="7"/>
        <v>10005</v>
      </c>
      <c r="AR34" s="57">
        <f t="shared" si="1"/>
        <v>-742</v>
      </c>
      <c r="AS34" s="57">
        <f t="shared" si="1"/>
        <v>0</v>
      </c>
      <c r="AT34" s="57">
        <f t="shared" si="1"/>
        <v>-77</v>
      </c>
      <c r="AU34" s="57">
        <f t="shared" si="1"/>
        <v>-665</v>
      </c>
      <c r="AV34" s="57">
        <f t="shared" si="1"/>
        <v>-911</v>
      </c>
      <c r="AW34" s="59">
        <f>I34/AM34-1</f>
        <v>-2.0205871139916121E-2</v>
      </c>
      <c r="AX34" s="59"/>
      <c r="AY34" s="59">
        <f t="shared" ref="AY34:BA35" si="9">K34/AO34-1</f>
        <v>-7.875626470287389E-3</v>
      </c>
      <c r="AZ34" s="59">
        <f t="shared" si="9"/>
        <v>-2.4679903507144219E-2</v>
      </c>
      <c r="BA34" s="59">
        <f t="shared" si="9"/>
        <v>-9.1054472763618222E-2</v>
      </c>
      <c r="BB34" s="7"/>
    </row>
    <row r="35" spans="1:54" s="6" customFormat="1">
      <c r="A35" s="66">
        <v>27</v>
      </c>
      <c r="B35" s="47" t="s">
        <v>24</v>
      </c>
      <c r="C35" s="142"/>
      <c r="D35" s="94"/>
      <c r="E35" s="16"/>
      <c r="F35" s="85"/>
      <c r="G35" s="86"/>
      <c r="H35" s="186"/>
      <c r="I35" s="100">
        <f t="shared" si="3"/>
        <v>15500</v>
      </c>
      <c r="J35" s="58"/>
      <c r="K35" s="58">
        <f>'[3]Скорректировано по профилям'!$JK$63</f>
        <v>2600</v>
      </c>
      <c r="L35" s="58">
        <f>'[3]Скорректировано по профилям'!$JN$63</f>
        <v>12900</v>
      </c>
      <c r="M35" s="58">
        <f>'[3]Скорректировано по профилям'!$JM$63</f>
        <v>4629</v>
      </c>
      <c r="N35" s="7"/>
      <c r="O35" s="58">
        <f>'[4]Сумма с ин'!$AC$37</f>
        <v>4853590</v>
      </c>
      <c r="P35" s="58">
        <f>'[4]Сумма с ин'!$AE$37</f>
        <v>0</v>
      </c>
      <c r="Q35" s="58">
        <f>'[4]Сумма с ин'!$AD$37</f>
        <v>1285650</v>
      </c>
      <c r="R35" s="58"/>
      <c r="S35" s="206">
        <f>'[4]Сумма с ин'!$AF$37</f>
        <v>3567940</v>
      </c>
      <c r="T35" s="7">
        <f>'[5] 01.12.2017 '!$Q$31</f>
        <v>3693372</v>
      </c>
      <c r="U35" s="57">
        <f t="shared" si="4"/>
        <v>1160218</v>
      </c>
      <c r="V35" s="59">
        <f t="shared" si="5"/>
        <v>0.239043264882283</v>
      </c>
      <c r="W35" s="7"/>
      <c r="X35" s="7"/>
      <c r="Y35" s="220"/>
      <c r="Z35" s="225"/>
      <c r="AA35" s="165"/>
      <c r="AB35" s="165"/>
      <c r="AC35" s="165"/>
      <c r="AD35" s="165"/>
      <c r="AE35" s="18"/>
      <c r="AF35" s="7"/>
      <c r="AG35" s="7"/>
      <c r="AH35" s="57">
        <f>'[6]П-КА+СТОМАТ. янв.-авг. 2'!C35</f>
        <v>7710</v>
      </c>
      <c r="AI35" s="57">
        <f>'[6]П-КА+СТОМАТ. янв.-авг. 2'!E35</f>
        <v>0</v>
      </c>
      <c r="AJ35" s="57">
        <f>'[6]П-КА+СТОМАТ. янв.-авг. 2'!D35</f>
        <v>1925</v>
      </c>
      <c r="AK35" s="57">
        <f>'[6]П-КА+СТОМАТ. янв.-авг. 2'!F35</f>
        <v>5785</v>
      </c>
      <c r="AL35" s="57">
        <f>'[6]П-КА+СТОМАТ. янв.-авг. 2'!G35</f>
        <v>2190</v>
      </c>
      <c r="AM35" s="14">
        <f t="shared" si="6"/>
        <v>11566</v>
      </c>
      <c r="AN35" s="14">
        <f t="shared" si="7"/>
        <v>0</v>
      </c>
      <c r="AO35" s="14">
        <f t="shared" si="7"/>
        <v>2888</v>
      </c>
      <c r="AP35" s="14">
        <f t="shared" si="7"/>
        <v>8678</v>
      </c>
      <c r="AQ35" s="14">
        <f t="shared" si="7"/>
        <v>3285</v>
      </c>
      <c r="AR35" s="57">
        <f t="shared" si="1"/>
        <v>3934</v>
      </c>
      <c r="AS35" s="57">
        <f t="shared" si="1"/>
        <v>0</v>
      </c>
      <c r="AT35" s="57">
        <f t="shared" si="1"/>
        <v>-288</v>
      </c>
      <c r="AU35" s="57">
        <f t="shared" si="1"/>
        <v>4222</v>
      </c>
      <c r="AV35" s="57">
        <f t="shared" si="1"/>
        <v>1344</v>
      </c>
      <c r="AW35" s="59">
        <f>I35/AM35-1</f>
        <v>0.34013487809095633</v>
      </c>
      <c r="AX35" s="59"/>
      <c r="AY35" s="59">
        <f t="shared" si="9"/>
        <v>-9.972299168975074E-2</v>
      </c>
      <c r="AZ35" s="59">
        <f t="shared" si="9"/>
        <v>0.48651763079050481</v>
      </c>
      <c r="BA35" s="59">
        <f t="shared" si="9"/>
        <v>0.40913242009132422</v>
      </c>
      <c r="BB35" s="7"/>
    </row>
    <row r="36" spans="1:54" s="6" customFormat="1">
      <c r="A36" s="66">
        <v>28</v>
      </c>
      <c r="B36" s="48" t="s">
        <v>25</v>
      </c>
      <c r="C36" s="137">
        <f>'[1]Финансовый план'!$J$12</f>
        <v>180</v>
      </c>
      <c r="D36" s="94"/>
      <c r="E36" s="173">
        <f>'[1]Финансовый план'!$S$12</f>
        <v>3899361.9000000004</v>
      </c>
      <c r="F36" s="85"/>
      <c r="G36" s="86"/>
      <c r="H36" s="186"/>
      <c r="I36" s="100">
        <f t="shared" si="3"/>
        <v>0</v>
      </c>
      <c r="J36" s="58"/>
      <c r="K36" s="58"/>
      <c r="L36" s="58"/>
      <c r="M36" s="58"/>
      <c r="N36" s="7"/>
      <c r="O36" s="7"/>
      <c r="P36" s="7"/>
      <c r="Q36" s="7"/>
      <c r="R36" s="7"/>
      <c r="S36" s="202"/>
      <c r="T36" s="7"/>
      <c r="U36" s="57">
        <f t="shared" si="4"/>
        <v>0</v>
      </c>
      <c r="V36" s="59"/>
      <c r="W36" s="7"/>
      <c r="X36" s="7"/>
      <c r="Y36" s="220"/>
      <c r="Z36" s="220"/>
      <c r="AA36" s="165"/>
      <c r="AB36" s="165"/>
      <c r="AC36" s="165"/>
      <c r="AD36" s="165"/>
      <c r="AE36" s="18"/>
      <c r="AF36" s="7"/>
      <c r="AG36" s="7"/>
      <c r="AH36" s="7"/>
      <c r="AI36" s="7"/>
      <c r="AJ36" s="7"/>
      <c r="AK36" s="7"/>
      <c r="AL36" s="7"/>
      <c r="AM36" s="14">
        <f t="shared" si="6"/>
        <v>0</v>
      </c>
      <c r="AN36" s="14">
        <f t="shared" si="7"/>
        <v>0</v>
      </c>
      <c r="AO36" s="14">
        <f t="shared" si="7"/>
        <v>0</v>
      </c>
      <c r="AP36" s="14">
        <f t="shared" si="7"/>
        <v>0</v>
      </c>
      <c r="AQ36" s="14">
        <f t="shared" si="7"/>
        <v>0</v>
      </c>
      <c r="AR36" s="57">
        <f t="shared" si="1"/>
        <v>0</v>
      </c>
      <c r="AS36" s="57">
        <f t="shared" si="1"/>
        <v>0</v>
      </c>
      <c r="AT36" s="57">
        <f t="shared" si="1"/>
        <v>0</v>
      </c>
      <c r="AU36" s="57">
        <f t="shared" si="1"/>
        <v>0</v>
      </c>
      <c r="AV36" s="57">
        <f t="shared" si="1"/>
        <v>0</v>
      </c>
      <c r="AW36" s="59"/>
      <c r="AX36" s="59"/>
      <c r="AY36" s="59"/>
      <c r="AZ36" s="59"/>
      <c r="BA36" s="59"/>
      <c r="BB36" s="7"/>
    </row>
    <row r="37" spans="1:54" s="6" customFormat="1">
      <c r="A37" s="66">
        <v>29</v>
      </c>
      <c r="B37" s="47" t="s">
        <v>26</v>
      </c>
      <c r="C37" s="142"/>
      <c r="D37" s="94"/>
      <c r="E37" s="16"/>
      <c r="F37" s="93"/>
      <c r="G37" s="94"/>
      <c r="H37" s="186"/>
      <c r="I37" s="100">
        <f t="shared" si="3"/>
        <v>4500</v>
      </c>
      <c r="J37" s="58"/>
      <c r="K37" s="58">
        <f>'[3]Скорректировано по профилям'!$JQ$63</f>
        <v>730</v>
      </c>
      <c r="L37" s="58">
        <f>'[3]Скорректировано по профилям'!$JT$63</f>
        <v>3770</v>
      </c>
      <c r="M37" s="58">
        <f>'[3]Скорректировано по профилям'!$JS$63</f>
        <v>1328</v>
      </c>
      <c r="N37" s="7"/>
      <c r="O37" s="58">
        <f>'[4]Сумма с ин'!$AC$39</f>
        <v>0</v>
      </c>
      <c r="P37" s="58">
        <f>'[4]Сумма с ин'!$AE$39</f>
        <v>0</v>
      </c>
      <c r="Q37" s="58">
        <f>'[4]Сумма с ин'!$AD$39</f>
        <v>0</v>
      </c>
      <c r="R37" s="58"/>
      <c r="S37" s="206">
        <f>'[4]Сумма с ин'!$AF$39</f>
        <v>0</v>
      </c>
      <c r="T37" s="7">
        <f>'[5] 01.12.2017 '!$Q$34</f>
        <v>1662913</v>
      </c>
      <c r="U37" s="57">
        <f t="shared" si="4"/>
        <v>-1662913</v>
      </c>
      <c r="V37" s="59" t="e">
        <f t="shared" si="5"/>
        <v>#DIV/0!</v>
      </c>
      <c r="W37" s="7"/>
      <c r="X37" s="7"/>
      <c r="Y37" s="220"/>
      <c r="Z37" s="220"/>
      <c r="AA37" s="165"/>
      <c r="AB37" s="165"/>
      <c r="AC37" s="165"/>
      <c r="AD37" s="165"/>
      <c r="AE37" s="18"/>
      <c r="AF37" s="7"/>
      <c r="AG37" s="7"/>
      <c r="AH37" s="57">
        <f>'[6]П-КА+СТОМАТ. янв.-авг. 2'!C38</f>
        <v>2944</v>
      </c>
      <c r="AI37" s="57">
        <f>'[6]П-КА+СТОМАТ. янв.-авг. 2'!E38</f>
        <v>0</v>
      </c>
      <c r="AJ37" s="57">
        <f>'[6]П-КА+СТОМАТ. янв.-авг. 2'!D38</f>
        <v>481</v>
      </c>
      <c r="AK37" s="57">
        <f>'[6]П-КА+СТОМАТ. янв.-авг. 2'!F38</f>
        <v>2463</v>
      </c>
      <c r="AL37" s="57">
        <f>'[6]П-КА+СТОМАТ. янв.-авг. 2'!G38</f>
        <v>881</v>
      </c>
      <c r="AM37" s="14">
        <f t="shared" si="6"/>
        <v>4417</v>
      </c>
      <c r="AN37" s="14">
        <f t="shared" si="7"/>
        <v>0</v>
      </c>
      <c r="AO37" s="14">
        <f t="shared" si="7"/>
        <v>722</v>
      </c>
      <c r="AP37" s="14">
        <f t="shared" si="7"/>
        <v>3695</v>
      </c>
      <c r="AQ37" s="14">
        <f t="shared" si="7"/>
        <v>1322</v>
      </c>
      <c r="AR37" s="57">
        <f t="shared" si="1"/>
        <v>83</v>
      </c>
      <c r="AS37" s="57">
        <f t="shared" si="1"/>
        <v>0</v>
      </c>
      <c r="AT37" s="57">
        <f t="shared" si="1"/>
        <v>8</v>
      </c>
      <c r="AU37" s="57">
        <f t="shared" si="1"/>
        <v>75</v>
      </c>
      <c r="AV37" s="57">
        <f t="shared" si="1"/>
        <v>6</v>
      </c>
      <c r="AW37" s="59"/>
      <c r="AX37" s="59"/>
      <c r="AY37" s="59"/>
      <c r="AZ37" s="59"/>
      <c r="BA37" s="59"/>
      <c r="BB37" s="7"/>
    </row>
    <row r="38" spans="1:54" s="6" customFormat="1">
      <c r="A38" s="66">
        <v>30</v>
      </c>
      <c r="B38" s="48" t="s">
        <v>27</v>
      </c>
      <c r="C38" s="137"/>
      <c r="D38" s="94"/>
      <c r="E38" s="16"/>
      <c r="F38" s="93"/>
      <c r="G38" s="94"/>
      <c r="H38" s="186"/>
      <c r="I38" s="100">
        <f t="shared" si="3"/>
        <v>0</v>
      </c>
      <c r="J38" s="58"/>
      <c r="K38" s="58"/>
      <c r="L38" s="58"/>
      <c r="M38" s="58"/>
      <c r="N38" s="7"/>
      <c r="O38" s="7"/>
      <c r="P38" s="7"/>
      <c r="Q38" s="7"/>
      <c r="R38" s="7"/>
      <c r="S38" s="202"/>
      <c r="T38" s="7"/>
      <c r="U38" s="57">
        <f t="shared" si="4"/>
        <v>0</v>
      </c>
      <c r="V38" s="59"/>
      <c r="W38" s="58">
        <f>'[9]услуги диализа проект'!$F$22</f>
        <v>20880</v>
      </c>
      <c r="X38" s="210">
        <f>'[9]услуги диализа проект'!$G$22</f>
        <v>130416480</v>
      </c>
      <c r="Y38" s="220"/>
      <c r="Z38" s="220"/>
      <c r="AA38" s="165"/>
      <c r="AB38" s="165"/>
      <c r="AC38" s="165"/>
      <c r="AD38" s="165"/>
      <c r="AE38" s="18"/>
      <c r="AF38" s="7"/>
      <c r="AG38" s="7"/>
      <c r="AH38" s="7"/>
      <c r="AI38" s="7"/>
      <c r="AJ38" s="7"/>
      <c r="AK38" s="7"/>
      <c r="AL38" s="7"/>
      <c r="AM38" s="14">
        <f t="shared" si="6"/>
        <v>0</v>
      </c>
      <c r="AN38" s="14">
        <f t="shared" si="7"/>
        <v>0</v>
      </c>
      <c r="AO38" s="14">
        <f t="shared" si="7"/>
        <v>0</v>
      </c>
      <c r="AP38" s="14">
        <f t="shared" si="7"/>
        <v>0</v>
      </c>
      <c r="AQ38" s="14">
        <f t="shared" si="7"/>
        <v>0</v>
      </c>
      <c r="AR38" s="57">
        <f t="shared" ref="AR38:AV69" si="10">I38-AM38</f>
        <v>0</v>
      </c>
      <c r="AS38" s="57">
        <f t="shared" si="10"/>
        <v>0</v>
      </c>
      <c r="AT38" s="57">
        <f t="shared" si="10"/>
        <v>0</v>
      </c>
      <c r="AU38" s="57">
        <f t="shared" si="10"/>
        <v>0</v>
      </c>
      <c r="AV38" s="57">
        <f t="shared" si="10"/>
        <v>0</v>
      </c>
      <c r="AW38" s="59"/>
      <c r="AX38" s="59"/>
      <c r="AY38" s="59"/>
      <c r="AZ38" s="59"/>
      <c r="BA38" s="59"/>
      <c r="BB38" s="7"/>
    </row>
    <row r="39" spans="1:54" s="6" customFormat="1">
      <c r="A39" s="66">
        <v>31</v>
      </c>
      <c r="B39" s="48" t="s">
        <v>28</v>
      </c>
      <c r="C39" s="142"/>
      <c r="D39" s="94"/>
      <c r="E39" s="16"/>
      <c r="F39" s="93"/>
      <c r="G39" s="94"/>
      <c r="H39" s="186"/>
      <c r="I39" s="100">
        <f t="shared" si="3"/>
        <v>0</v>
      </c>
      <c r="J39" s="58"/>
      <c r="K39" s="58"/>
      <c r="L39" s="58"/>
      <c r="M39" s="58"/>
      <c r="N39" s="7"/>
      <c r="O39" s="7"/>
      <c r="P39" s="7"/>
      <c r="Q39" s="7"/>
      <c r="R39" s="7"/>
      <c r="S39" s="202"/>
      <c r="T39" s="7"/>
      <c r="U39" s="57">
        <f t="shared" si="4"/>
        <v>0</v>
      </c>
      <c r="V39" s="59"/>
      <c r="W39" s="58">
        <f>'[9]услуги диализа проект'!$D$22</f>
        <v>5616</v>
      </c>
      <c r="X39" s="210">
        <f>'[9]услуги диализа проект'!$E$22</f>
        <v>34410474</v>
      </c>
      <c r="Y39" s="220"/>
      <c r="Z39" s="220"/>
      <c r="AA39" s="165"/>
      <c r="AB39" s="165"/>
      <c r="AC39" s="165"/>
      <c r="AD39" s="165"/>
      <c r="AE39" s="18"/>
      <c r="AF39" s="7"/>
      <c r="AG39" s="7"/>
      <c r="AH39" s="7"/>
      <c r="AI39" s="7"/>
      <c r="AJ39" s="7"/>
      <c r="AK39" s="7"/>
      <c r="AL39" s="7"/>
      <c r="AM39" s="14">
        <f t="shared" si="6"/>
        <v>0</v>
      </c>
      <c r="AN39" s="14">
        <f t="shared" si="7"/>
        <v>0</v>
      </c>
      <c r="AO39" s="14">
        <f t="shared" si="7"/>
        <v>0</v>
      </c>
      <c r="AP39" s="14">
        <f t="shared" si="7"/>
        <v>0</v>
      </c>
      <c r="AQ39" s="14">
        <f t="shared" si="7"/>
        <v>0</v>
      </c>
      <c r="AR39" s="57">
        <f t="shared" si="10"/>
        <v>0</v>
      </c>
      <c r="AS39" s="57">
        <f t="shared" si="10"/>
        <v>0</v>
      </c>
      <c r="AT39" s="57">
        <f t="shared" si="10"/>
        <v>0</v>
      </c>
      <c r="AU39" s="57">
        <f t="shared" si="10"/>
        <v>0</v>
      </c>
      <c r="AV39" s="57">
        <f t="shared" si="10"/>
        <v>0</v>
      </c>
      <c r="AW39" s="59"/>
      <c r="AX39" s="59"/>
      <c r="AY39" s="59"/>
      <c r="AZ39" s="59"/>
      <c r="BA39" s="59"/>
      <c r="BB39" s="7"/>
    </row>
    <row r="40" spans="1:54" s="6" customFormat="1">
      <c r="A40" s="66">
        <v>32</v>
      </c>
      <c r="B40" s="48" t="s">
        <v>29</v>
      </c>
      <c r="C40" s="137"/>
      <c r="D40" s="94"/>
      <c r="E40" s="16"/>
      <c r="F40" s="85"/>
      <c r="G40" s="86"/>
      <c r="H40" s="186"/>
      <c r="I40" s="100">
        <f t="shared" si="3"/>
        <v>0</v>
      </c>
      <c r="J40" s="58"/>
      <c r="K40" s="58"/>
      <c r="L40" s="58"/>
      <c r="M40" s="58"/>
      <c r="N40" s="7"/>
      <c r="O40" s="7"/>
      <c r="P40" s="7"/>
      <c r="Q40" s="7"/>
      <c r="R40" s="7"/>
      <c r="S40" s="202"/>
      <c r="T40" s="7"/>
      <c r="U40" s="57">
        <f t="shared" si="4"/>
        <v>0</v>
      </c>
      <c r="V40" s="59"/>
      <c r="W40" s="58" t="e">
        <f>#REF!</f>
        <v>#REF!</v>
      </c>
      <c r="X40" s="58" t="e">
        <f>#REF!</f>
        <v>#REF!</v>
      </c>
      <c r="Y40" s="220"/>
      <c r="Z40" s="220"/>
      <c r="AA40" s="165"/>
      <c r="AB40" s="165"/>
      <c r="AC40" s="165"/>
      <c r="AD40" s="165"/>
      <c r="AE40" s="18"/>
      <c r="AF40" s="7"/>
      <c r="AG40" s="7"/>
      <c r="AH40" s="7"/>
      <c r="AI40" s="7"/>
      <c r="AJ40" s="7"/>
      <c r="AK40" s="7"/>
      <c r="AL40" s="7"/>
      <c r="AM40" s="14">
        <f t="shared" si="6"/>
        <v>0</v>
      </c>
      <c r="AN40" s="14">
        <f t="shared" si="7"/>
        <v>0</v>
      </c>
      <c r="AO40" s="14">
        <f t="shared" si="7"/>
        <v>0</v>
      </c>
      <c r="AP40" s="14">
        <f t="shared" si="7"/>
        <v>0</v>
      </c>
      <c r="AQ40" s="14">
        <f t="shared" si="7"/>
        <v>0</v>
      </c>
      <c r="AR40" s="57">
        <f t="shared" si="10"/>
        <v>0</v>
      </c>
      <c r="AS40" s="57">
        <f t="shared" si="10"/>
        <v>0</v>
      </c>
      <c r="AT40" s="57">
        <f t="shared" si="10"/>
        <v>0</v>
      </c>
      <c r="AU40" s="57">
        <f t="shared" si="10"/>
        <v>0</v>
      </c>
      <c r="AV40" s="57">
        <f t="shared" si="10"/>
        <v>0</v>
      </c>
      <c r="AW40" s="59"/>
      <c r="AX40" s="59"/>
      <c r="AY40" s="59"/>
      <c r="AZ40" s="59"/>
      <c r="BA40" s="59"/>
      <c r="BB40" s="7"/>
    </row>
    <row r="41" spans="1:54" s="6" customFormat="1">
      <c r="A41" s="66">
        <v>33</v>
      </c>
      <c r="B41" s="48" t="s">
        <v>30</v>
      </c>
      <c r="C41" s="137"/>
      <c r="D41" s="94"/>
      <c r="E41" s="16"/>
      <c r="F41" s="85"/>
      <c r="G41" s="86"/>
      <c r="H41" s="186"/>
      <c r="I41" s="100">
        <f t="shared" si="3"/>
        <v>0</v>
      </c>
      <c r="J41" s="58"/>
      <c r="K41" s="58"/>
      <c r="L41" s="58"/>
      <c r="M41" s="58"/>
      <c r="N41" s="7"/>
      <c r="O41" s="7"/>
      <c r="P41" s="7"/>
      <c r="Q41" s="7"/>
      <c r="R41" s="7"/>
      <c r="S41" s="202"/>
      <c r="T41" s="7"/>
      <c r="U41" s="57">
        <f t="shared" si="4"/>
        <v>0</v>
      </c>
      <c r="V41" s="59"/>
      <c r="W41" s="209" t="e">
        <f>#REF!</f>
        <v>#REF!</v>
      </c>
      <c r="X41" s="209" t="e">
        <f>#REF!</f>
        <v>#REF!</v>
      </c>
      <c r="Y41" s="222"/>
      <c r="Z41" s="222"/>
      <c r="AA41" s="165"/>
      <c r="AB41" s="165"/>
      <c r="AC41" s="165"/>
      <c r="AD41" s="165"/>
      <c r="AE41" s="18"/>
      <c r="AF41" s="7"/>
      <c r="AG41" s="7"/>
      <c r="AH41" s="7"/>
      <c r="AI41" s="7"/>
      <c r="AJ41" s="7"/>
      <c r="AK41" s="7"/>
      <c r="AL41" s="7"/>
      <c r="AM41" s="14">
        <f t="shared" si="6"/>
        <v>0</v>
      </c>
      <c r="AN41" s="14">
        <f t="shared" si="7"/>
        <v>0</v>
      </c>
      <c r="AO41" s="14">
        <f t="shared" si="7"/>
        <v>0</v>
      </c>
      <c r="AP41" s="14">
        <f t="shared" si="7"/>
        <v>0</v>
      </c>
      <c r="AQ41" s="14">
        <f t="shared" si="7"/>
        <v>0</v>
      </c>
      <c r="AR41" s="57">
        <f t="shared" si="10"/>
        <v>0</v>
      </c>
      <c r="AS41" s="57">
        <f t="shared" si="10"/>
        <v>0</v>
      </c>
      <c r="AT41" s="57">
        <f t="shared" si="10"/>
        <v>0</v>
      </c>
      <c r="AU41" s="57">
        <f t="shared" si="10"/>
        <v>0</v>
      </c>
      <c r="AV41" s="57">
        <f t="shared" si="10"/>
        <v>0</v>
      </c>
      <c r="AW41" s="59"/>
      <c r="AX41" s="59"/>
      <c r="AY41" s="59"/>
      <c r="AZ41" s="59"/>
      <c r="BA41" s="59"/>
      <c r="BB41" s="7"/>
    </row>
    <row r="42" spans="1:54" s="6" customFormat="1">
      <c r="A42" s="66">
        <v>34</v>
      </c>
      <c r="B42" s="47" t="s">
        <v>31</v>
      </c>
      <c r="C42" s="142"/>
      <c r="D42" s="94"/>
      <c r="E42" s="16"/>
      <c r="F42" s="85"/>
      <c r="G42" s="86"/>
      <c r="H42" s="186"/>
      <c r="I42" s="100">
        <f t="shared" si="3"/>
        <v>0</v>
      </c>
      <c r="J42" s="58"/>
      <c r="K42" s="58"/>
      <c r="L42" s="58"/>
      <c r="M42" s="58"/>
      <c r="N42" s="7"/>
      <c r="O42" s="7"/>
      <c r="P42" s="7"/>
      <c r="Q42" s="7"/>
      <c r="R42" s="7"/>
      <c r="S42" s="202"/>
      <c r="T42" s="7"/>
      <c r="U42" s="57">
        <f t="shared" si="4"/>
        <v>0</v>
      </c>
      <c r="V42" s="59"/>
      <c r="W42" s="58" t="e">
        <f>#REF!</f>
        <v>#REF!</v>
      </c>
      <c r="X42" s="58" t="e">
        <f>#REF!</f>
        <v>#REF!</v>
      </c>
      <c r="Y42" s="220"/>
      <c r="Z42" s="220"/>
      <c r="AA42" s="165"/>
      <c r="AB42" s="165"/>
      <c r="AC42" s="165"/>
      <c r="AD42" s="165"/>
      <c r="AE42" s="18"/>
      <c r="AF42" s="7"/>
      <c r="AG42" s="7"/>
      <c r="AH42" s="7"/>
      <c r="AI42" s="7"/>
      <c r="AJ42" s="7"/>
      <c r="AK42" s="7"/>
      <c r="AL42" s="7"/>
      <c r="AM42" s="14">
        <f t="shared" si="6"/>
        <v>0</v>
      </c>
      <c r="AN42" s="14">
        <f t="shared" si="7"/>
        <v>0</v>
      </c>
      <c r="AO42" s="14">
        <f t="shared" si="7"/>
        <v>0</v>
      </c>
      <c r="AP42" s="14">
        <f t="shared" si="7"/>
        <v>0</v>
      </c>
      <c r="AQ42" s="14">
        <f t="shared" si="7"/>
        <v>0</v>
      </c>
      <c r="AR42" s="57">
        <f t="shared" si="10"/>
        <v>0</v>
      </c>
      <c r="AS42" s="57">
        <f t="shared" si="10"/>
        <v>0</v>
      </c>
      <c r="AT42" s="57">
        <f t="shared" si="10"/>
        <v>0</v>
      </c>
      <c r="AU42" s="57">
        <f t="shared" si="10"/>
        <v>0</v>
      </c>
      <c r="AV42" s="57">
        <f t="shared" si="10"/>
        <v>0</v>
      </c>
      <c r="AW42" s="59"/>
      <c r="AX42" s="59"/>
      <c r="AY42" s="59"/>
      <c r="AZ42" s="59"/>
      <c r="BA42" s="59"/>
      <c r="BB42" s="7"/>
    </row>
    <row r="43" spans="1:54" s="6" customFormat="1">
      <c r="A43" s="66">
        <v>35</v>
      </c>
      <c r="B43" s="47" t="s">
        <v>32</v>
      </c>
      <c r="C43" s="142"/>
      <c r="D43" s="94"/>
      <c r="E43" s="16"/>
      <c r="F43" s="85"/>
      <c r="G43" s="86"/>
      <c r="H43" s="186"/>
      <c r="I43" s="100">
        <f t="shared" si="3"/>
        <v>550</v>
      </c>
      <c r="J43" s="58">
        <f>'[3]Скорректировано по профилям'!$JX$63</f>
        <v>0</v>
      </c>
      <c r="K43" s="58">
        <f>'[3]Скорректировано по профилям'!$JW$63</f>
        <v>550</v>
      </c>
      <c r="L43" s="58">
        <f>'[3]Скорректировано по профилям'!$JZ$63</f>
        <v>0</v>
      </c>
      <c r="M43" s="58">
        <f>'[3]Скорректировано по профилям'!$JY$63</f>
        <v>0</v>
      </c>
      <c r="N43" s="7"/>
      <c r="O43" s="58">
        <f>'[4]Сумма с ин'!$AC$45</f>
        <v>0</v>
      </c>
      <c r="P43" s="58">
        <f>'[4]Сумма с ин'!$AE$45</f>
        <v>0</v>
      </c>
      <c r="Q43" s="58">
        <f>'[4]Сумма с ин'!$AD$45</f>
        <v>0</v>
      </c>
      <c r="R43" s="58"/>
      <c r="S43" s="206">
        <f>'[4]Сумма с ин'!$AF$45</f>
        <v>0</v>
      </c>
      <c r="T43" s="7">
        <f>'[5] 01.12.2017 '!$Q$42</f>
        <v>97712</v>
      </c>
      <c r="U43" s="57">
        <f t="shared" si="4"/>
        <v>-97712</v>
      </c>
      <c r="V43" s="59" t="e">
        <f t="shared" si="5"/>
        <v>#DIV/0!</v>
      </c>
      <c r="W43" s="58" t="e">
        <f>#REF!</f>
        <v>#REF!</v>
      </c>
      <c r="X43" s="58" t="e">
        <f>#REF!</f>
        <v>#REF!</v>
      </c>
      <c r="Y43" s="222"/>
      <c r="Z43" s="222"/>
      <c r="AA43" s="165"/>
      <c r="AB43" s="165"/>
      <c r="AC43" s="165"/>
      <c r="AD43" s="165"/>
      <c r="AE43" s="18"/>
      <c r="AF43" s="7"/>
      <c r="AG43" s="7"/>
      <c r="AH43" s="57">
        <f>'[6]П-КА+СТОМАТ. янв.-авг. 2'!C45</f>
        <v>278</v>
      </c>
      <c r="AI43" s="57">
        <f>'[6]П-КА+СТОМАТ. янв.-авг. 2'!E45</f>
        <v>0</v>
      </c>
      <c r="AJ43" s="57">
        <f>'[6]П-КА+СТОМАТ. янв.-авг. 2'!D45</f>
        <v>278</v>
      </c>
      <c r="AK43" s="57">
        <f>'[6]П-КА+СТОМАТ. янв.-авг. 2'!F45</f>
        <v>0</v>
      </c>
      <c r="AL43" s="57">
        <f>'[6]П-КА+СТОМАТ. янв.-авг. 2'!G45</f>
        <v>0</v>
      </c>
      <c r="AM43" s="14">
        <f t="shared" si="6"/>
        <v>417</v>
      </c>
      <c r="AN43" s="14">
        <f t="shared" si="7"/>
        <v>0</v>
      </c>
      <c r="AO43" s="14">
        <f t="shared" si="7"/>
        <v>417</v>
      </c>
      <c r="AP43" s="14">
        <f t="shared" si="7"/>
        <v>0</v>
      </c>
      <c r="AQ43" s="14">
        <f t="shared" si="7"/>
        <v>0</v>
      </c>
      <c r="AR43" s="57">
        <f t="shared" si="10"/>
        <v>133</v>
      </c>
      <c r="AS43" s="57">
        <f t="shared" si="10"/>
        <v>0</v>
      </c>
      <c r="AT43" s="57">
        <f t="shared" si="10"/>
        <v>133</v>
      </c>
      <c r="AU43" s="57">
        <f t="shared" si="10"/>
        <v>0</v>
      </c>
      <c r="AV43" s="57">
        <f t="shared" si="10"/>
        <v>0</v>
      </c>
      <c r="AW43" s="59">
        <f>I43/AM43-1</f>
        <v>0.31894484412470026</v>
      </c>
      <c r="AX43" s="59"/>
      <c r="AY43" s="59">
        <f>K43/AO43-1</f>
        <v>0.31894484412470026</v>
      </c>
      <c r="AZ43" s="59"/>
      <c r="BA43" s="59"/>
      <c r="BB43" s="7"/>
    </row>
    <row r="44" spans="1:54" s="6" customFormat="1">
      <c r="A44" s="66">
        <v>36</v>
      </c>
      <c r="B44" s="47" t="s">
        <v>33</v>
      </c>
      <c r="C44" s="142"/>
      <c r="D44" s="94"/>
      <c r="E44" s="16"/>
      <c r="F44" s="85"/>
      <c r="G44" s="86"/>
      <c r="H44" s="186"/>
      <c r="I44" s="100">
        <f t="shared" si="3"/>
        <v>0</v>
      </c>
      <c r="J44" s="58"/>
      <c r="K44" s="58"/>
      <c r="L44" s="58"/>
      <c r="M44" s="58"/>
      <c r="N44" s="7"/>
      <c r="O44" s="7"/>
      <c r="P44" s="7"/>
      <c r="Q44" s="7"/>
      <c r="R44" s="7"/>
      <c r="S44" s="202"/>
      <c r="T44" s="7"/>
      <c r="U44" s="57">
        <f t="shared" si="4"/>
        <v>0</v>
      </c>
      <c r="V44" s="59"/>
      <c r="W44" s="58" t="e">
        <f>#REF!</f>
        <v>#REF!</v>
      </c>
      <c r="X44" s="58" t="e">
        <f>#REF!</f>
        <v>#REF!</v>
      </c>
      <c r="Y44" s="222"/>
      <c r="Z44" s="222"/>
      <c r="AA44" s="165"/>
      <c r="AB44" s="165"/>
      <c r="AC44" s="165"/>
      <c r="AD44" s="165"/>
      <c r="AE44" s="18"/>
      <c r="AF44" s="7"/>
      <c r="AG44" s="7"/>
      <c r="AH44" s="7"/>
      <c r="AI44" s="7"/>
      <c r="AJ44" s="7"/>
      <c r="AK44" s="7"/>
      <c r="AL44" s="7"/>
      <c r="AM44" s="14">
        <f t="shared" si="6"/>
        <v>0</v>
      </c>
      <c r="AN44" s="14">
        <f t="shared" si="7"/>
        <v>0</v>
      </c>
      <c r="AO44" s="14">
        <f t="shared" si="7"/>
        <v>0</v>
      </c>
      <c r="AP44" s="14">
        <f t="shared" si="7"/>
        <v>0</v>
      </c>
      <c r="AQ44" s="14">
        <f t="shared" si="7"/>
        <v>0</v>
      </c>
      <c r="AR44" s="57">
        <f t="shared" si="10"/>
        <v>0</v>
      </c>
      <c r="AS44" s="57">
        <f t="shared" si="10"/>
        <v>0</v>
      </c>
      <c r="AT44" s="57">
        <f t="shared" si="10"/>
        <v>0</v>
      </c>
      <c r="AU44" s="57">
        <f t="shared" si="10"/>
        <v>0</v>
      </c>
      <c r="AV44" s="57">
        <f t="shared" si="10"/>
        <v>0</v>
      </c>
      <c r="AW44" s="59"/>
      <c r="AX44" s="59"/>
      <c r="AY44" s="59"/>
      <c r="AZ44" s="59"/>
      <c r="BA44" s="59"/>
      <c r="BB44" s="7"/>
    </row>
    <row r="45" spans="1:54" s="6" customFormat="1">
      <c r="A45" s="66">
        <v>37</v>
      </c>
      <c r="B45" s="49" t="s">
        <v>34</v>
      </c>
      <c r="C45" s="142"/>
      <c r="D45" s="94"/>
      <c r="E45" s="16"/>
      <c r="F45" s="93"/>
      <c r="G45" s="94"/>
      <c r="H45" s="186"/>
      <c r="I45" s="100">
        <f t="shared" si="3"/>
        <v>0</v>
      </c>
      <c r="J45" s="58"/>
      <c r="K45" s="58"/>
      <c r="L45" s="58"/>
      <c r="M45" s="58"/>
      <c r="N45" s="7"/>
      <c r="O45" s="7"/>
      <c r="P45" s="7"/>
      <c r="Q45" s="7"/>
      <c r="R45" s="7"/>
      <c r="S45" s="202"/>
      <c r="T45" s="7"/>
      <c r="U45" s="57">
        <f t="shared" si="4"/>
        <v>0</v>
      </c>
      <c r="V45" s="59"/>
      <c r="W45" s="58" t="e">
        <f>#REF!</f>
        <v>#REF!</v>
      </c>
      <c r="X45" s="58" t="e">
        <f>#REF!</f>
        <v>#REF!</v>
      </c>
      <c r="Y45" s="220"/>
      <c r="Z45" s="220"/>
      <c r="AA45" s="165"/>
      <c r="AB45" s="165"/>
      <c r="AC45" s="165"/>
      <c r="AD45" s="165"/>
      <c r="AE45" s="18"/>
      <c r="AF45" s="7"/>
      <c r="AG45" s="7"/>
      <c r="AH45" s="7"/>
      <c r="AI45" s="7"/>
      <c r="AJ45" s="7"/>
      <c r="AK45" s="7"/>
      <c r="AL45" s="7"/>
      <c r="AM45" s="14">
        <f t="shared" si="6"/>
        <v>0</v>
      </c>
      <c r="AN45" s="14">
        <f t="shared" si="7"/>
        <v>0</v>
      </c>
      <c r="AO45" s="14">
        <f t="shared" si="7"/>
        <v>0</v>
      </c>
      <c r="AP45" s="14">
        <f t="shared" si="7"/>
        <v>0</v>
      </c>
      <c r="AQ45" s="14">
        <f t="shared" si="7"/>
        <v>0</v>
      </c>
      <c r="AR45" s="57">
        <f t="shared" si="10"/>
        <v>0</v>
      </c>
      <c r="AS45" s="57">
        <f t="shared" si="10"/>
        <v>0</v>
      </c>
      <c r="AT45" s="57">
        <f t="shared" si="10"/>
        <v>0</v>
      </c>
      <c r="AU45" s="57">
        <f t="shared" si="10"/>
        <v>0</v>
      </c>
      <c r="AV45" s="57">
        <f t="shared" si="10"/>
        <v>0</v>
      </c>
      <c r="AW45" s="59"/>
      <c r="AX45" s="59"/>
      <c r="AY45" s="59"/>
      <c r="AZ45" s="59"/>
      <c r="BA45" s="59"/>
      <c r="BB45" s="7"/>
    </row>
    <row r="46" spans="1:54" s="6" customFormat="1">
      <c r="A46" s="66">
        <v>38</v>
      </c>
      <c r="B46" s="47" t="s">
        <v>35</v>
      </c>
      <c r="C46" s="142"/>
      <c r="D46" s="94"/>
      <c r="E46" s="16"/>
      <c r="F46" s="85"/>
      <c r="G46" s="86"/>
      <c r="H46" s="186"/>
      <c r="I46" s="100">
        <f t="shared" si="3"/>
        <v>0</v>
      </c>
      <c r="J46" s="58"/>
      <c r="K46" s="58"/>
      <c r="L46" s="58"/>
      <c r="M46" s="58"/>
      <c r="N46" s="7"/>
      <c r="O46" s="7"/>
      <c r="P46" s="7"/>
      <c r="Q46" s="7"/>
      <c r="R46" s="7"/>
      <c r="S46" s="202"/>
      <c r="T46" s="7"/>
      <c r="U46" s="57">
        <f t="shared" si="4"/>
        <v>0</v>
      </c>
      <c r="V46" s="59"/>
      <c r="W46" s="58" t="e">
        <f>#REF!</f>
        <v>#REF!</v>
      </c>
      <c r="X46" s="58" t="e">
        <f>#REF!</f>
        <v>#REF!</v>
      </c>
      <c r="Y46" s="222"/>
      <c r="Z46" s="222"/>
      <c r="AA46" s="165"/>
      <c r="AB46" s="165"/>
      <c r="AC46" s="165"/>
      <c r="AD46" s="165"/>
      <c r="AE46" s="18"/>
      <c r="AF46" s="7"/>
      <c r="AG46" s="7"/>
      <c r="AH46" s="7"/>
      <c r="AI46" s="7"/>
      <c r="AJ46" s="7"/>
      <c r="AK46" s="7"/>
      <c r="AL46" s="7"/>
      <c r="AM46" s="14">
        <f t="shared" si="6"/>
        <v>0</v>
      </c>
      <c r="AN46" s="14">
        <f t="shared" si="7"/>
        <v>0</v>
      </c>
      <c r="AO46" s="14">
        <f t="shared" si="7"/>
        <v>0</v>
      </c>
      <c r="AP46" s="14">
        <f t="shared" si="7"/>
        <v>0</v>
      </c>
      <c r="AQ46" s="14">
        <f t="shared" si="7"/>
        <v>0</v>
      </c>
      <c r="AR46" s="57">
        <f t="shared" si="10"/>
        <v>0</v>
      </c>
      <c r="AS46" s="57">
        <f t="shared" si="10"/>
        <v>0</v>
      </c>
      <c r="AT46" s="57">
        <f t="shared" si="10"/>
        <v>0</v>
      </c>
      <c r="AU46" s="57">
        <f t="shared" si="10"/>
        <v>0</v>
      </c>
      <c r="AV46" s="57">
        <f t="shared" si="10"/>
        <v>0</v>
      </c>
      <c r="AW46" s="59"/>
      <c r="AX46" s="59"/>
      <c r="AY46" s="59"/>
      <c r="AZ46" s="59"/>
      <c r="BA46" s="59"/>
      <c r="BB46" s="7"/>
    </row>
    <row r="47" spans="1:54" s="6" customFormat="1">
      <c r="A47" s="66">
        <v>39</v>
      </c>
      <c r="B47" s="47" t="s">
        <v>36</v>
      </c>
      <c r="C47" s="142">
        <f>'[1]Финансовый план'!$J$18</f>
        <v>2</v>
      </c>
      <c r="D47" s="94"/>
      <c r="E47" s="173">
        <f>'[1]Финансовый план'!$S$18</f>
        <v>192697</v>
      </c>
      <c r="F47" s="85"/>
      <c r="G47" s="86"/>
      <c r="H47" s="186"/>
      <c r="I47" s="100">
        <f t="shared" si="3"/>
        <v>0</v>
      </c>
      <c r="J47" s="58"/>
      <c r="K47" s="58"/>
      <c r="L47" s="58"/>
      <c r="M47" s="58"/>
      <c r="N47" s="7"/>
      <c r="O47" s="7"/>
      <c r="P47" s="7"/>
      <c r="Q47" s="7"/>
      <c r="R47" s="7"/>
      <c r="S47" s="202"/>
      <c r="T47" s="7"/>
      <c r="U47" s="57">
        <f t="shared" si="4"/>
        <v>0</v>
      </c>
      <c r="V47" s="59"/>
      <c r="W47" s="7"/>
      <c r="X47" s="7"/>
      <c r="Y47" s="220"/>
      <c r="Z47" s="220"/>
      <c r="AA47" s="165"/>
      <c r="AB47" s="165"/>
      <c r="AC47" s="165"/>
      <c r="AD47" s="165"/>
      <c r="AE47" s="18"/>
      <c r="AF47" s="7"/>
      <c r="AG47" s="7"/>
      <c r="AH47" s="7"/>
      <c r="AI47" s="7"/>
      <c r="AJ47" s="7"/>
      <c r="AK47" s="7"/>
      <c r="AL47" s="7"/>
      <c r="AM47" s="14">
        <f t="shared" si="6"/>
        <v>0</v>
      </c>
      <c r="AN47" s="14">
        <f t="shared" si="7"/>
        <v>0</v>
      </c>
      <c r="AO47" s="14">
        <f t="shared" si="7"/>
        <v>0</v>
      </c>
      <c r="AP47" s="14">
        <f t="shared" si="7"/>
        <v>0</v>
      </c>
      <c r="AQ47" s="14">
        <f t="shared" si="7"/>
        <v>0</v>
      </c>
      <c r="AR47" s="57">
        <f t="shared" si="10"/>
        <v>0</v>
      </c>
      <c r="AS47" s="57">
        <f t="shared" si="10"/>
        <v>0</v>
      </c>
      <c r="AT47" s="57">
        <f t="shared" si="10"/>
        <v>0</v>
      </c>
      <c r="AU47" s="57">
        <f t="shared" si="10"/>
        <v>0</v>
      </c>
      <c r="AV47" s="57">
        <f t="shared" si="10"/>
        <v>0</v>
      </c>
      <c r="AW47" s="59"/>
      <c r="AX47" s="59"/>
      <c r="AY47" s="59"/>
      <c r="AZ47" s="59"/>
      <c r="BA47" s="59"/>
      <c r="BB47" s="7"/>
    </row>
    <row r="48" spans="1:54" s="6" customFormat="1">
      <c r="A48" s="66">
        <v>40</v>
      </c>
      <c r="B48" s="48" t="s">
        <v>37</v>
      </c>
      <c r="C48" s="137">
        <f>'[1]Финансовый план'!$J$13</f>
        <v>0</v>
      </c>
      <c r="D48" s="94"/>
      <c r="E48" s="173">
        <f>'[1]Финансовый план'!$S$13</f>
        <v>0</v>
      </c>
      <c r="F48" s="85"/>
      <c r="G48" s="86"/>
      <c r="H48" s="186"/>
      <c r="I48" s="100">
        <f t="shared" si="3"/>
        <v>0</v>
      </c>
      <c r="J48" s="58"/>
      <c r="K48" s="58"/>
      <c r="L48" s="58"/>
      <c r="M48" s="58"/>
      <c r="N48" s="7"/>
      <c r="O48" s="7"/>
      <c r="P48" s="7"/>
      <c r="Q48" s="7"/>
      <c r="R48" s="7"/>
      <c r="S48" s="202"/>
      <c r="T48" s="7"/>
      <c r="U48" s="57">
        <f t="shared" si="4"/>
        <v>0</v>
      </c>
      <c r="V48" s="59"/>
      <c r="W48" s="7"/>
      <c r="X48" s="7"/>
      <c r="Y48" s="222"/>
      <c r="Z48" s="222"/>
      <c r="AA48" s="165"/>
      <c r="AB48" s="165"/>
      <c r="AC48" s="165"/>
      <c r="AD48" s="165"/>
      <c r="AE48" s="18"/>
      <c r="AF48" s="7"/>
      <c r="AG48" s="7"/>
      <c r="AH48" s="7"/>
      <c r="AI48" s="7"/>
      <c r="AJ48" s="7"/>
      <c r="AK48" s="7"/>
      <c r="AL48" s="7"/>
      <c r="AM48" s="14">
        <f t="shared" si="6"/>
        <v>0</v>
      </c>
      <c r="AN48" s="14">
        <f t="shared" si="7"/>
        <v>0</v>
      </c>
      <c r="AO48" s="14">
        <f t="shared" si="7"/>
        <v>0</v>
      </c>
      <c r="AP48" s="14">
        <f t="shared" si="7"/>
        <v>0</v>
      </c>
      <c r="AQ48" s="14">
        <f t="shared" si="7"/>
        <v>0</v>
      </c>
      <c r="AR48" s="57">
        <f t="shared" si="10"/>
        <v>0</v>
      </c>
      <c r="AS48" s="57">
        <f t="shared" si="10"/>
        <v>0</v>
      </c>
      <c r="AT48" s="57">
        <f t="shared" si="10"/>
        <v>0</v>
      </c>
      <c r="AU48" s="57">
        <f t="shared" si="10"/>
        <v>0</v>
      </c>
      <c r="AV48" s="57">
        <f t="shared" si="10"/>
        <v>0</v>
      </c>
      <c r="AW48" s="59"/>
      <c r="AX48" s="59"/>
      <c r="AY48" s="59"/>
      <c r="AZ48" s="59"/>
      <c r="BA48" s="59"/>
      <c r="BB48" s="7"/>
    </row>
    <row r="49" spans="1:54" s="6" customFormat="1" ht="22.8">
      <c r="A49" s="66">
        <v>41</v>
      </c>
      <c r="B49" s="48" t="s">
        <v>38</v>
      </c>
      <c r="C49" s="137">
        <f>'[1]Финансовый план'!$J$14</f>
        <v>0</v>
      </c>
      <c r="D49" s="94"/>
      <c r="E49" s="173">
        <f>'[1]Финансовый план'!$S$14</f>
        <v>0</v>
      </c>
      <c r="F49" s="85"/>
      <c r="G49" s="86"/>
      <c r="H49" s="186"/>
      <c r="I49" s="100">
        <f t="shared" si="3"/>
        <v>0</v>
      </c>
      <c r="J49" s="58"/>
      <c r="K49" s="58"/>
      <c r="L49" s="58"/>
      <c r="M49" s="58"/>
      <c r="N49" s="7"/>
      <c r="O49" s="7"/>
      <c r="P49" s="7"/>
      <c r="Q49" s="7"/>
      <c r="R49" s="7"/>
      <c r="S49" s="202"/>
      <c r="T49" s="7"/>
      <c r="U49" s="57">
        <f t="shared" si="4"/>
        <v>0</v>
      </c>
      <c r="V49" s="59"/>
      <c r="W49" s="7"/>
      <c r="X49" s="7"/>
      <c r="Y49" s="222"/>
      <c r="Z49" s="222"/>
      <c r="AA49" s="165"/>
      <c r="AB49" s="165"/>
      <c r="AC49" s="165"/>
      <c r="AD49" s="165"/>
      <c r="AE49" s="18"/>
      <c r="AF49" s="7"/>
      <c r="AG49" s="7"/>
      <c r="AH49" s="7"/>
      <c r="AI49" s="7"/>
      <c r="AJ49" s="7"/>
      <c r="AK49" s="7"/>
      <c r="AL49" s="7"/>
      <c r="AM49" s="14">
        <f t="shared" si="6"/>
        <v>0</v>
      </c>
      <c r="AN49" s="14">
        <f t="shared" si="7"/>
        <v>0</v>
      </c>
      <c r="AO49" s="14">
        <f t="shared" si="7"/>
        <v>0</v>
      </c>
      <c r="AP49" s="14">
        <f t="shared" si="7"/>
        <v>0</v>
      </c>
      <c r="AQ49" s="14">
        <f t="shared" si="7"/>
        <v>0</v>
      </c>
      <c r="AR49" s="57">
        <f t="shared" si="10"/>
        <v>0</v>
      </c>
      <c r="AS49" s="57">
        <f t="shared" si="10"/>
        <v>0</v>
      </c>
      <c r="AT49" s="57">
        <f t="shared" si="10"/>
        <v>0</v>
      </c>
      <c r="AU49" s="57">
        <f t="shared" si="10"/>
        <v>0</v>
      </c>
      <c r="AV49" s="57">
        <f t="shared" si="10"/>
        <v>0</v>
      </c>
      <c r="AW49" s="59"/>
      <c r="AX49" s="59"/>
      <c r="AY49" s="59"/>
      <c r="AZ49" s="59"/>
      <c r="BA49" s="59"/>
      <c r="BB49" s="7"/>
    </row>
    <row r="50" spans="1:54" s="6" customFormat="1">
      <c r="A50" s="66">
        <v>42</v>
      </c>
      <c r="B50" s="48" t="s">
        <v>39</v>
      </c>
      <c r="C50" s="142"/>
      <c r="D50" s="94"/>
      <c r="E50" s="16"/>
      <c r="F50" s="93"/>
      <c r="G50" s="94"/>
      <c r="H50" s="186"/>
      <c r="I50" s="100">
        <f t="shared" si="3"/>
        <v>0</v>
      </c>
      <c r="J50" s="58"/>
      <c r="K50" s="58"/>
      <c r="L50" s="58"/>
      <c r="M50" s="58"/>
      <c r="N50" s="7"/>
      <c r="O50" s="7"/>
      <c r="P50" s="7"/>
      <c r="Q50" s="7"/>
      <c r="R50" s="7"/>
      <c r="S50" s="202"/>
      <c r="T50" s="7"/>
      <c r="U50" s="57">
        <f t="shared" si="4"/>
        <v>0</v>
      </c>
      <c r="V50" s="59"/>
      <c r="W50" s="7"/>
      <c r="X50" s="7"/>
      <c r="Y50" s="222"/>
      <c r="Z50" s="222"/>
      <c r="AA50" s="165"/>
      <c r="AB50" s="165"/>
      <c r="AC50" s="165"/>
      <c r="AD50" s="165"/>
      <c r="AE50" s="18"/>
      <c r="AF50" s="7"/>
      <c r="AG50" s="7"/>
      <c r="AH50" s="7"/>
      <c r="AI50" s="7"/>
      <c r="AJ50" s="7"/>
      <c r="AK50" s="7"/>
      <c r="AL50" s="7"/>
      <c r="AM50" s="14">
        <f t="shared" si="6"/>
        <v>0</v>
      </c>
      <c r="AN50" s="14">
        <f t="shared" si="7"/>
        <v>0</v>
      </c>
      <c r="AO50" s="14">
        <f t="shared" si="7"/>
        <v>0</v>
      </c>
      <c r="AP50" s="14">
        <f t="shared" si="7"/>
        <v>0</v>
      </c>
      <c r="AQ50" s="14">
        <f t="shared" si="7"/>
        <v>0</v>
      </c>
      <c r="AR50" s="57">
        <f t="shared" si="10"/>
        <v>0</v>
      </c>
      <c r="AS50" s="57">
        <f t="shared" si="10"/>
        <v>0</v>
      </c>
      <c r="AT50" s="57">
        <f t="shared" si="10"/>
        <v>0</v>
      </c>
      <c r="AU50" s="57">
        <f t="shared" si="10"/>
        <v>0</v>
      </c>
      <c r="AV50" s="57">
        <f t="shared" si="10"/>
        <v>0</v>
      </c>
      <c r="AW50" s="59"/>
      <c r="AX50" s="59"/>
      <c r="AY50" s="59"/>
      <c r="AZ50" s="59"/>
      <c r="BA50" s="59"/>
      <c r="BB50" s="7"/>
    </row>
    <row r="51" spans="1:54" s="6" customFormat="1">
      <c r="A51" s="66">
        <v>43</v>
      </c>
      <c r="B51" s="49" t="s">
        <v>41</v>
      </c>
      <c r="C51" s="142"/>
      <c r="D51" s="94"/>
      <c r="E51" s="16"/>
      <c r="F51" s="85"/>
      <c r="G51" s="86"/>
      <c r="H51" s="186"/>
      <c r="I51" s="100">
        <f t="shared" si="3"/>
        <v>4500</v>
      </c>
      <c r="J51" s="58">
        <f>'[3]Скорректировано по профилям'!$KJ$63</f>
        <v>0</v>
      </c>
      <c r="K51" s="58">
        <f>'[3]Скорректировано по профилям'!$KI$63</f>
        <v>675</v>
      </c>
      <c r="L51" s="58">
        <f>'[3]Скорректировано по профилям'!$KL$63</f>
        <v>3825</v>
      </c>
      <c r="M51" s="58">
        <f>'[3]Скорректировано по профилям'!$KK$63</f>
        <v>1137</v>
      </c>
      <c r="N51" s="7"/>
      <c r="O51" s="58">
        <f>'[4]Сумма с ин'!$AC$53</f>
        <v>0</v>
      </c>
      <c r="P51" s="58">
        <f>'[4]Сумма с ин'!$AE$53</f>
        <v>0</v>
      </c>
      <c r="Q51" s="58">
        <f>'[4]Сумма с ин'!$AD$53</f>
        <v>0</v>
      </c>
      <c r="R51" s="58"/>
      <c r="S51" s="206">
        <f>'[4]Сумма с ин'!$AF$53</f>
        <v>0</v>
      </c>
      <c r="T51" s="7"/>
      <c r="U51" s="57">
        <f t="shared" si="4"/>
        <v>0</v>
      </c>
      <c r="V51" s="59"/>
      <c r="W51" s="7"/>
      <c r="X51" s="7"/>
      <c r="Y51" s="222"/>
      <c r="Z51" s="222"/>
      <c r="AA51" s="165"/>
      <c r="AB51" s="165"/>
      <c r="AC51" s="165"/>
      <c r="AD51" s="165"/>
      <c r="AE51" s="18"/>
      <c r="AF51" s="7"/>
      <c r="AG51" s="7"/>
      <c r="AH51" s="7"/>
      <c r="AI51" s="7"/>
      <c r="AJ51" s="7"/>
      <c r="AK51" s="7"/>
      <c r="AL51" s="7"/>
      <c r="AM51" s="14">
        <f t="shared" si="6"/>
        <v>0</v>
      </c>
      <c r="AN51" s="14">
        <f t="shared" si="7"/>
        <v>0</v>
      </c>
      <c r="AO51" s="14">
        <f t="shared" si="7"/>
        <v>0</v>
      </c>
      <c r="AP51" s="14">
        <f t="shared" si="7"/>
        <v>0</v>
      </c>
      <c r="AQ51" s="14">
        <f t="shared" si="7"/>
        <v>0</v>
      </c>
      <c r="AR51" s="57">
        <f t="shared" si="10"/>
        <v>4500</v>
      </c>
      <c r="AS51" s="57">
        <f t="shared" si="10"/>
        <v>0</v>
      </c>
      <c r="AT51" s="57">
        <f t="shared" si="10"/>
        <v>675</v>
      </c>
      <c r="AU51" s="57">
        <f t="shared" si="10"/>
        <v>3825</v>
      </c>
      <c r="AV51" s="57">
        <f t="shared" si="10"/>
        <v>1137</v>
      </c>
      <c r="AW51" s="59"/>
      <c r="AX51" s="59"/>
      <c r="AY51" s="59"/>
      <c r="AZ51" s="59"/>
      <c r="BA51" s="59"/>
      <c r="BB51" s="7"/>
    </row>
    <row r="52" spans="1:54" s="6" customFormat="1">
      <c r="A52" s="66">
        <v>44</v>
      </c>
      <c r="B52" s="49" t="s">
        <v>42</v>
      </c>
      <c r="C52" s="142"/>
      <c r="D52" s="94"/>
      <c r="E52" s="16"/>
      <c r="F52" s="85"/>
      <c r="G52" s="86"/>
      <c r="H52" s="186"/>
      <c r="I52" s="100">
        <f t="shared" si="3"/>
        <v>0</v>
      </c>
      <c r="J52" s="58"/>
      <c r="K52" s="58"/>
      <c r="L52" s="58"/>
      <c r="M52" s="58"/>
      <c r="N52" s="7"/>
      <c r="O52" s="7"/>
      <c r="P52" s="7"/>
      <c r="Q52" s="7"/>
      <c r="R52" s="7"/>
      <c r="S52" s="202"/>
      <c r="T52" s="7"/>
      <c r="U52" s="57">
        <f t="shared" si="4"/>
        <v>0</v>
      </c>
      <c r="V52" s="59"/>
      <c r="W52" s="7"/>
      <c r="X52" s="7"/>
      <c r="Y52" s="220"/>
      <c r="Z52" s="220"/>
      <c r="AA52" s="165"/>
      <c r="AB52" s="165"/>
      <c r="AC52" s="165"/>
      <c r="AD52" s="165"/>
      <c r="AE52" s="18"/>
      <c r="AF52" s="7"/>
      <c r="AG52" s="7"/>
      <c r="AH52" s="7"/>
      <c r="AI52" s="7"/>
      <c r="AJ52" s="7"/>
      <c r="AK52" s="7"/>
      <c r="AL52" s="7"/>
      <c r="AM52" s="14">
        <f t="shared" si="6"/>
        <v>0</v>
      </c>
      <c r="AN52" s="14">
        <f t="shared" si="7"/>
        <v>0</v>
      </c>
      <c r="AO52" s="14">
        <f t="shared" si="7"/>
        <v>0</v>
      </c>
      <c r="AP52" s="14">
        <f t="shared" si="7"/>
        <v>0</v>
      </c>
      <c r="AQ52" s="14">
        <f t="shared" si="7"/>
        <v>0</v>
      </c>
      <c r="AR52" s="57">
        <f t="shared" si="10"/>
        <v>0</v>
      </c>
      <c r="AS52" s="57">
        <f t="shared" si="10"/>
        <v>0</v>
      </c>
      <c r="AT52" s="57">
        <f t="shared" si="10"/>
        <v>0</v>
      </c>
      <c r="AU52" s="57">
        <f t="shared" si="10"/>
        <v>0</v>
      </c>
      <c r="AV52" s="57">
        <f t="shared" si="10"/>
        <v>0</v>
      </c>
      <c r="AW52" s="59"/>
      <c r="AX52" s="59"/>
      <c r="AY52" s="59"/>
      <c r="AZ52" s="59"/>
      <c r="BA52" s="59"/>
      <c r="BB52" s="7"/>
    </row>
    <row r="53" spans="1:54" s="6" customFormat="1" ht="15" thickBot="1">
      <c r="A53" s="67">
        <v>45</v>
      </c>
      <c r="B53" s="69" t="s">
        <v>43</v>
      </c>
      <c r="C53" s="142"/>
      <c r="D53" s="94"/>
      <c r="E53" s="16"/>
      <c r="F53" s="85"/>
      <c r="G53" s="86"/>
      <c r="H53" s="186"/>
      <c r="I53" s="100">
        <f t="shared" si="3"/>
        <v>2000</v>
      </c>
      <c r="J53" s="58">
        <f>'[3]Скорректировано по профилям'!$KD$63</f>
        <v>0</v>
      </c>
      <c r="K53" s="58">
        <f>'[3]Скорректировано по профилям'!$KC$63</f>
        <v>300</v>
      </c>
      <c r="L53" s="58">
        <f>'[3]Скорректировано по профилям'!$KF$63</f>
        <v>1700</v>
      </c>
      <c r="M53" s="58">
        <f>'[3]Скорректировано по профилям'!$KE$63</f>
        <v>515</v>
      </c>
      <c r="N53" s="7"/>
      <c r="O53" s="58">
        <f>'[4]Сумма с ин'!$AC$55</f>
        <v>0</v>
      </c>
      <c r="P53" s="58">
        <f>'[4]Сумма с ин'!$AE$55</f>
        <v>0</v>
      </c>
      <c r="Q53" s="58">
        <f>'[4]Сумма с ин'!$AD$55</f>
        <v>0</v>
      </c>
      <c r="R53" s="58"/>
      <c r="S53" s="206">
        <f>'[4]Сумма с ин'!$AF$55</f>
        <v>0</v>
      </c>
      <c r="T53" s="7"/>
      <c r="U53" s="57">
        <f t="shared" si="4"/>
        <v>0</v>
      </c>
      <c r="V53" s="59"/>
      <c r="W53" s="7"/>
      <c r="X53" s="7"/>
      <c r="Y53" s="222"/>
      <c r="Z53" s="222"/>
      <c r="AA53" s="165"/>
      <c r="AB53" s="165"/>
      <c r="AC53" s="165"/>
      <c r="AD53" s="165"/>
      <c r="AE53" s="18"/>
      <c r="AF53" s="7"/>
      <c r="AG53" s="7"/>
      <c r="AH53" s="7"/>
      <c r="AI53" s="7"/>
      <c r="AJ53" s="7"/>
      <c r="AK53" s="7"/>
      <c r="AL53" s="7"/>
      <c r="AM53" s="14">
        <f t="shared" si="6"/>
        <v>0</v>
      </c>
      <c r="AN53" s="14">
        <f t="shared" si="7"/>
        <v>0</v>
      </c>
      <c r="AO53" s="14">
        <f t="shared" si="7"/>
        <v>0</v>
      </c>
      <c r="AP53" s="14">
        <f t="shared" si="7"/>
        <v>0</v>
      </c>
      <c r="AQ53" s="14">
        <f t="shared" si="7"/>
        <v>0</v>
      </c>
      <c r="AR53" s="57">
        <f t="shared" si="10"/>
        <v>2000</v>
      </c>
      <c r="AS53" s="57">
        <f t="shared" si="10"/>
        <v>0</v>
      </c>
      <c r="AT53" s="57">
        <f t="shared" si="10"/>
        <v>300</v>
      </c>
      <c r="AU53" s="57">
        <f t="shared" si="10"/>
        <v>1700</v>
      </c>
      <c r="AV53" s="57">
        <f t="shared" si="10"/>
        <v>515</v>
      </c>
      <c r="AW53" s="59"/>
      <c r="AX53" s="59"/>
      <c r="AY53" s="59"/>
      <c r="AZ53" s="59"/>
      <c r="BA53" s="59"/>
      <c r="BB53" s="7"/>
    </row>
    <row r="54" spans="1:54" ht="16.2" hidden="1" thickBot="1">
      <c r="A54" s="36"/>
      <c r="B54" s="37" t="s">
        <v>143</v>
      </c>
      <c r="C54" s="135"/>
      <c r="D54" s="158"/>
      <c r="E54" s="27"/>
      <c r="F54" s="81"/>
      <c r="G54" s="82"/>
      <c r="H54" s="184"/>
      <c r="I54" s="100">
        <f t="shared" si="3"/>
        <v>0</v>
      </c>
      <c r="J54" s="57"/>
      <c r="K54" s="57"/>
      <c r="L54" s="57"/>
      <c r="M54" s="57"/>
      <c r="N54" s="14"/>
      <c r="O54" s="14"/>
      <c r="P54" s="14"/>
      <c r="Q54" s="14"/>
      <c r="R54" s="14"/>
      <c r="S54" s="199"/>
      <c r="T54" s="14"/>
      <c r="U54" s="57">
        <f t="shared" si="4"/>
        <v>0</v>
      </c>
      <c r="V54" s="59"/>
      <c r="W54" s="14"/>
      <c r="X54" s="14"/>
      <c r="Y54" s="224"/>
      <c r="Z54" s="224"/>
      <c r="AA54" s="163"/>
      <c r="AB54" s="163"/>
      <c r="AC54" s="163"/>
      <c r="AD54" s="163"/>
      <c r="AE54" s="17"/>
      <c r="AF54" s="14"/>
      <c r="AG54" s="14"/>
      <c r="AH54" s="14"/>
      <c r="AI54" s="14"/>
      <c r="AJ54" s="14"/>
      <c r="AK54" s="14"/>
      <c r="AL54" s="14"/>
      <c r="AM54" s="14">
        <f t="shared" si="6"/>
        <v>0</v>
      </c>
      <c r="AN54" s="14">
        <f t="shared" si="7"/>
        <v>0</v>
      </c>
      <c r="AO54" s="14">
        <f t="shared" si="7"/>
        <v>0</v>
      </c>
      <c r="AP54" s="14">
        <f t="shared" si="7"/>
        <v>0</v>
      </c>
      <c r="AQ54" s="14">
        <f t="shared" si="7"/>
        <v>0</v>
      </c>
      <c r="AR54" s="57">
        <f t="shared" si="10"/>
        <v>0</v>
      </c>
      <c r="AS54" s="57">
        <f t="shared" si="10"/>
        <v>0</v>
      </c>
      <c r="AT54" s="57">
        <f t="shared" si="10"/>
        <v>0</v>
      </c>
      <c r="AU54" s="57">
        <f t="shared" si="10"/>
        <v>0</v>
      </c>
      <c r="AV54" s="57">
        <f t="shared" si="10"/>
        <v>0</v>
      </c>
      <c r="AW54" s="59"/>
      <c r="AX54" s="59"/>
      <c r="AY54" s="59"/>
      <c r="AZ54" s="59"/>
      <c r="BA54" s="59"/>
      <c r="BB54" s="14"/>
    </row>
    <row r="55" spans="1:54" ht="14.25" hidden="1" customHeight="1">
      <c r="A55" s="29">
        <v>52</v>
      </c>
      <c r="B55" s="30" t="s">
        <v>44</v>
      </c>
      <c r="C55" s="143"/>
      <c r="D55" s="84"/>
      <c r="E55" s="25"/>
      <c r="F55" s="95"/>
      <c r="G55" s="96"/>
      <c r="H55" s="191"/>
      <c r="I55" s="100">
        <f t="shared" si="3"/>
        <v>0</v>
      </c>
      <c r="J55" s="57"/>
      <c r="K55" s="57"/>
      <c r="L55" s="57"/>
      <c r="M55" s="57"/>
      <c r="N55" s="14"/>
      <c r="O55" s="14"/>
      <c r="P55" s="14"/>
      <c r="Q55" s="14"/>
      <c r="R55" s="14"/>
      <c r="S55" s="199"/>
      <c r="T55" s="14"/>
      <c r="U55" s="57">
        <f t="shared" si="4"/>
        <v>0</v>
      </c>
      <c r="V55" s="59"/>
      <c r="W55" s="14"/>
      <c r="X55" s="14"/>
      <c r="Y55" s="218"/>
      <c r="Z55" s="218"/>
      <c r="AA55" s="163"/>
      <c r="AB55" s="163"/>
      <c r="AC55" s="163"/>
      <c r="AD55" s="163"/>
      <c r="AE55" s="17"/>
      <c r="AF55" s="14"/>
      <c r="AG55" s="14"/>
      <c r="AH55" s="14"/>
      <c r="AI55" s="14"/>
      <c r="AJ55" s="14"/>
      <c r="AK55" s="14"/>
      <c r="AL55" s="14"/>
      <c r="AM55" s="14">
        <f t="shared" si="6"/>
        <v>0</v>
      </c>
      <c r="AN55" s="14">
        <f t="shared" si="7"/>
        <v>0</v>
      </c>
      <c r="AO55" s="14">
        <f t="shared" si="7"/>
        <v>0</v>
      </c>
      <c r="AP55" s="14">
        <f t="shared" si="7"/>
        <v>0</v>
      </c>
      <c r="AQ55" s="14">
        <f t="shared" si="7"/>
        <v>0</v>
      </c>
      <c r="AR55" s="57">
        <f t="shared" si="10"/>
        <v>0</v>
      </c>
      <c r="AS55" s="57">
        <f t="shared" si="10"/>
        <v>0</v>
      </c>
      <c r="AT55" s="57">
        <f t="shared" si="10"/>
        <v>0</v>
      </c>
      <c r="AU55" s="57">
        <f t="shared" si="10"/>
        <v>0</v>
      </c>
      <c r="AV55" s="57">
        <f t="shared" si="10"/>
        <v>0</v>
      </c>
      <c r="AW55" s="59" t="e">
        <f t="shared" ref="AW55:BA79" si="11">I55/AM55-1</f>
        <v>#DIV/0!</v>
      </c>
      <c r="AX55" s="59" t="e">
        <f t="shared" si="11"/>
        <v>#DIV/0!</v>
      </c>
      <c r="AY55" s="59" t="e">
        <f t="shared" si="11"/>
        <v>#DIV/0!</v>
      </c>
      <c r="AZ55" s="59" t="e">
        <f t="shared" si="11"/>
        <v>#DIV/0!</v>
      </c>
      <c r="BA55" s="59" t="e">
        <f t="shared" si="11"/>
        <v>#DIV/0!</v>
      </c>
      <c r="BB55" s="14"/>
    </row>
    <row r="56" spans="1:54" ht="14.25" hidden="1" customHeight="1">
      <c r="A56" s="3">
        <v>53</v>
      </c>
      <c r="B56" s="11" t="s">
        <v>45</v>
      </c>
      <c r="C56" s="132"/>
      <c r="D56" s="77"/>
      <c r="E56" s="15"/>
      <c r="F56" s="78"/>
      <c r="G56" s="230"/>
      <c r="H56" s="182"/>
      <c r="I56" s="100">
        <f t="shared" si="3"/>
        <v>0</v>
      </c>
      <c r="J56" s="57"/>
      <c r="K56" s="57"/>
      <c r="L56" s="57"/>
      <c r="M56" s="57"/>
      <c r="N56" s="14"/>
      <c r="O56" s="14"/>
      <c r="P56" s="14"/>
      <c r="Q56" s="14"/>
      <c r="R56" s="14"/>
      <c r="S56" s="199"/>
      <c r="T56" s="14"/>
      <c r="U56" s="57">
        <f t="shared" si="4"/>
        <v>0</v>
      </c>
      <c r="V56" s="59"/>
      <c r="W56" s="14"/>
      <c r="X56" s="14"/>
      <c r="Y56" s="220"/>
      <c r="Z56" s="220"/>
      <c r="AA56" s="163"/>
      <c r="AB56" s="163"/>
      <c r="AC56" s="163"/>
      <c r="AD56" s="163"/>
      <c r="AE56" s="17"/>
      <c r="AF56" s="14"/>
      <c r="AG56" s="14"/>
      <c r="AH56" s="14"/>
      <c r="AI56" s="14"/>
      <c r="AJ56" s="14"/>
      <c r="AK56" s="14"/>
      <c r="AL56" s="14"/>
      <c r="AM56" s="14">
        <f t="shared" si="6"/>
        <v>0</v>
      </c>
      <c r="AN56" s="14">
        <f t="shared" si="7"/>
        <v>0</v>
      </c>
      <c r="AO56" s="14">
        <f t="shared" si="7"/>
        <v>0</v>
      </c>
      <c r="AP56" s="14">
        <f t="shared" si="7"/>
        <v>0</v>
      </c>
      <c r="AQ56" s="14">
        <f t="shared" si="7"/>
        <v>0</v>
      </c>
      <c r="AR56" s="57">
        <f t="shared" si="10"/>
        <v>0</v>
      </c>
      <c r="AS56" s="57">
        <f t="shared" si="10"/>
        <v>0</v>
      </c>
      <c r="AT56" s="57">
        <f t="shared" si="10"/>
        <v>0</v>
      </c>
      <c r="AU56" s="57">
        <f t="shared" si="10"/>
        <v>0</v>
      </c>
      <c r="AV56" s="57">
        <f t="shared" si="10"/>
        <v>0</v>
      </c>
      <c r="AW56" s="59" t="e">
        <f t="shared" si="11"/>
        <v>#DIV/0!</v>
      </c>
      <c r="AX56" s="59" t="e">
        <f t="shared" si="11"/>
        <v>#DIV/0!</v>
      </c>
      <c r="AY56" s="59" t="e">
        <f t="shared" si="11"/>
        <v>#DIV/0!</v>
      </c>
      <c r="AZ56" s="59" t="e">
        <f t="shared" si="11"/>
        <v>#DIV/0!</v>
      </c>
      <c r="BA56" s="59" t="e">
        <f t="shared" si="11"/>
        <v>#DIV/0!</v>
      </c>
      <c r="BB56" s="14"/>
    </row>
    <row r="57" spans="1:54" ht="14.25" hidden="1" customHeight="1">
      <c r="A57" s="3">
        <v>54</v>
      </c>
      <c r="B57" s="11" t="s">
        <v>46</v>
      </c>
      <c r="C57" s="132"/>
      <c r="D57" s="77"/>
      <c r="E57" s="15"/>
      <c r="F57" s="78"/>
      <c r="G57" s="230"/>
      <c r="H57" s="182"/>
      <c r="I57" s="100">
        <f t="shared" si="3"/>
        <v>0</v>
      </c>
      <c r="J57" s="57"/>
      <c r="K57" s="57"/>
      <c r="L57" s="57"/>
      <c r="M57" s="57"/>
      <c r="N57" s="14"/>
      <c r="O57" s="14"/>
      <c r="P57" s="14"/>
      <c r="Q57" s="14"/>
      <c r="R57" s="14"/>
      <c r="S57" s="199"/>
      <c r="T57" s="14"/>
      <c r="U57" s="57">
        <f t="shared" si="4"/>
        <v>0</v>
      </c>
      <c r="V57" s="59"/>
      <c r="W57" s="14"/>
      <c r="X57" s="14"/>
      <c r="Y57" s="220"/>
      <c r="Z57" s="220"/>
      <c r="AA57" s="163"/>
      <c r="AB57" s="163"/>
      <c r="AC57" s="163"/>
      <c r="AD57" s="163"/>
      <c r="AE57" s="17"/>
      <c r="AF57" s="14"/>
      <c r="AG57" s="14"/>
      <c r="AH57" s="14"/>
      <c r="AI57" s="14"/>
      <c r="AJ57" s="14"/>
      <c r="AK57" s="14"/>
      <c r="AL57" s="14"/>
      <c r="AM57" s="14">
        <f t="shared" si="6"/>
        <v>0</v>
      </c>
      <c r="AN57" s="14">
        <f t="shared" si="7"/>
        <v>0</v>
      </c>
      <c r="AO57" s="14">
        <f t="shared" si="7"/>
        <v>0</v>
      </c>
      <c r="AP57" s="14">
        <f t="shared" si="7"/>
        <v>0</v>
      </c>
      <c r="AQ57" s="14">
        <f t="shared" si="7"/>
        <v>0</v>
      </c>
      <c r="AR57" s="57">
        <f t="shared" si="10"/>
        <v>0</v>
      </c>
      <c r="AS57" s="57">
        <f t="shared" si="10"/>
        <v>0</v>
      </c>
      <c r="AT57" s="57">
        <f t="shared" si="10"/>
        <v>0</v>
      </c>
      <c r="AU57" s="57">
        <f t="shared" si="10"/>
        <v>0</v>
      </c>
      <c r="AV57" s="57">
        <f t="shared" si="10"/>
        <v>0</v>
      </c>
      <c r="AW57" s="59" t="e">
        <f t="shared" si="11"/>
        <v>#DIV/0!</v>
      </c>
      <c r="AX57" s="59" t="e">
        <f t="shared" si="11"/>
        <v>#DIV/0!</v>
      </c>
      <c r="AY57" s="59" t="e">
        <f t="shared" si="11"/>
        <v>#DIV/0!</v>
      </c>
      <c r="AZ57" s="59" t="e">
        <f t="shared" si="11"/>
        <v>#DIV/0!</v>
      </c>
      <c r="BA57" s="59" t="e">
        <f t="shared" si="11"/>
        <v>#DIV/0!</v>
      </c>
      <c r="BB57" s="14"/>
    </row>
    <row r="58" spans="1:54" ht="14.25" hidden="1" customHeight="1">
      <c r="A58" s="3">
        <v>55</v>
      </c>
      <c r="B58" s="11" t="s">
        <v>47</v>
      </c>
      <c r="C58" s="132"/>
      <c r="D58" s="77"/>
      <c r="E58" s="15"/>
      <c r="F58" s="78"/>
      <c r="G58" s="230"/>
      <c r="H58" s="182"/>
      <c r="I58" s="100">
        <f t="shared" si="3"/>
        <v>0</v>
      </c>
      <c r="J58" s="57"/>
      <c r="K58" s="57"/>
      <c r="L58" s="57"/>
      <c r="M58" s="57"/>
      <c r="N58" s="14"/>
      <c r="O58" s="14"/>
      <c r="P58" s="14"/>
      <c r="Q58" s="14"/>
      <c r="R58" s="14"/>
      <c r="S58" s="199"/>
      <c r="T58" s="14"/>
      <c r="U58" s="57">
        <f t="shared" si="4"/>
        <v>0</v>
      </c>
      <c r="V58" s="59"/>
      <c r="W58" s="14"/>
      <c r="X58" s="14"/>
      <c r="Y58" s="220"/>
      <c r="Z58" s="220"/>
      <c r="AA58" s="163"/>
      <c r="AB58" s="163"/>
      <c r="AC58" s="163"/>
      <c r="AD58" s="163"/>
      <c r="AE58" s="17"/>
      <c r="AF58" s="14"/>
      <c r="AG58" s="14"/>
      <c r="AH58" s="14"/>
      <c r="AI58" s="14"/>
      <c r="AJ58" s="14"/>
      <c r="AK58" s="14"/>
      <c r="AL58" s="14"/>
      <c r="AM58" s="14">
        <f t="shared" si="6"/>
        <v>0</v>
      </c>
      <c r="AN58" s="14">
        <f t="shared" si="7"/>
        <v>0</v>
      </c>
      <c r="AO58" s="14">
        <f t="shared" si="7"/>
        <v>0</v>
      </c>
      <c r="AP58" s="14">
        <f t="shared" si="7"/>
        <v>0</v>
      </c>
      <c r="AQ58" s="14">
        <f t="shared" si="7"/>
        <v>0</v>
      </c>
      <c r="AR58" s="57">
        <f t="shared" si="10"/>
        <v>0</v>
      </c>
      <c r="AS58" s="57">
        <f t="shared" si="10"/>
        <v>0</v>
      </c>
      <c r="AT58" s="57">
        <f t="shared" si="10"/>
        <v>0</v>
      </c>
      <c r="AU58" s="57">
        <f t="shared" si="10"/>
        <v>0</v>
      </c>
      <c r="AV58" s="57">
        <f t="shared" si="10"/>
        <v>0</v>
      </c>
      <c r="AW58" s="59" t="e">
        <f t="shared" si="11"/>
        <v>#DIV/0!</v>
      </c>
      <c r="AX58" s="59" t="e">
        <f t="shared" si="11"/>
        <v>#DIV/0!</v>
      </c>
      <c r="AY58" s="59" t="e">
        <f t="shared" si="11"/>
        <v>#DIV/0!</v>
      </c>
      <c r="AZ58" s="59" t="e">
        <f t="shared" si="11"/>
        <v>#DIV/0!</v>
      </c>
      <c r="BA58" s="59" t="e">
        <f t="shared" si="11"/>
        <v>#DIV/0!</v>
      </c>
      <c r="BB58" s="14"/>
    </row>
    <row r="59" spans="1:54" ht="14.25" hidden="1" customHeight="1">
      <c r="A59" s="3">
        <v>56</v>
      </c>
      <c r="B59" s="11" t="s">
        <v>48</v>
      </c>
      <c r="C59" s="132"/>
      <c r="D59" s="77"/>
      <c r="E59" s="15"/>
      <c r="F59" s="78"/>
      <c r="G59" s="230"/>
      <c r="H59" s="182"/>
      <c r="I59" s="100">
        <f t="shared" si="3"/>
        <v>0</v>
      </c>
      <c r="J59" s="57"/>
      <c r="K59" s="57"/>
      <c r="L59" s="57"/>
      <c r="M59" s="57"/>
      <c r="N59" s="14"/>
      <c r="O59" s="14"/>
      <c r="P59" s="14"/>
      <c r="Q59" s="14"/>
      <c r="R59" s="14"/>
      <c r="S59" s="199"/>
      <c r="T59" s="14"/>
      <c r="U59" s="57">
        <f t="shared" si="4"/>
        <v>0</v>
      </c>
      <c r="V59" s="59"/>
      <c r="W59" s="14"/>
      <c r="X59" s="14"/>
      <c r="Y59" s="220"/>
      <c r="Z59" s="220"/>
      <c r="AA59" s="163"/>
      <c r="AB59" s="163"/>
      <c r="AC59" s="163"/>
      <c r="AD59" s="163"/>
      <c r="AE59" s="17"/>
      <c r="AF59" s="14"/>
      <c r="AG59" s="14"/>
      <c r="AH59" s="14"/>
      <c r="AI59" s="14"/>
      <c r="AJ59" s="14"/>
      <c r="AK59" s="14"/>
      <c r="AL59" s="14"/>
      <c r="AM59" s="14">
        <f t="shared" si="6"/>
        <v>0</v>
      </c>
      <c r="AN59" s="14">
        <f t="shared" si="7"/>
        <v>0</v>
      </c>
      <c r="AO59" s="14">
        <f t="shared" si="7"/>
        <v>0</v>
      </c>
      <c r="AP59" s="14">
        <f t="shared" si="7"/>
        <v>0</v>
      </c>
      <c r="AQ59" s="14">
        <f t="shared" si="7"/>
        <v>0</v>
      </c>
      <c r="AR59" s="57">
        <f t="shared" si="10"/>
        <v>0</v>
      </c>
      <c r="AS59" s="57">
        <f t="shared" si="10"/>
        <v>0</v>
      </c>
      <c r="AT59" s="57">
        <f t="shared" si="10"/>
        <v>0</v>
      </c>
      <c r="AU59" s="57">
        <f t="shared" si="10"/>
        <v>0</v>
      </c>
      <c r="AV59" s="57">
        <f t="shared" si="10"/>
        <v>0</v>
      </c>
      <c r="AW59" s="59" t="e">
        <f t="shared" si="11"/>
        <v>#DIV/0!</v>
      </c>
      <c r="AX59" s="59" t="e">
        <f t="shared" si="11"/>
        <v>#DIV/0!</v>
      </c>
      <c r="AY59" s="59" t="e">
        <f t="shared" si="11"/>
        <v>#DIV/0!</v>
      </c>
      <c r="AZ59" s="59" t="e">
        <f t="shared" si="11"/>
        <v>#DIV/0!</v>
      </c>
      <c r="BA59" s="59" t="e">
        <f t="shared" si="11"/>
        <v>#DIV/0!</v>
      </c>
      <c r="BB59" s="14"/>
    </row>
    <row r="60" spans="1:54" ht="14.25" hidden="1" customHeight="1">
      <c r="A60" s="3">
        <v>57</v>
      </c>
      <c r="B60" s="11" t="s">
        <v>49</v>
      </c>
      <c r="C60" s="132"/>
      <c r="D60" s="77"/>
      <c r="E60" s="15"/>
      <c r="F60" s="78"/>
      <c r="G60" s="230"/>
      <c r="H60" s="182"/>
      <c r="I60" s="100">
        <f t="shared" si="3"/>
        <v>0</v>
      </c>
      <c r="J60" s="57"/>
      <c r="K60" s="57"/>
      <c r="L60" s="57"/>
      <c r="M60" s="57"/>
      <c r="N60" s="14"/>
      <c r="O60" s="14"/>
      <c r="P60" s="14"/>
      <c r="Q60" s="14"/>
      <c r="R60" s="14"/>
      <c r="S60" s="199"/>
      <c r="T60" s="14"/>
      <c r="U60" s="57">
        <f t="shared" si="4"/>
        <v>0</v>
      </c>
      <c r="V60" s="59"/>
      <c r="W60" s="14"/>
      <c r="X60" s="14"/>
      <c r="Y60" s="220"/>
      <c r="Z60" s="220"/>
      <c r="AA60" s="163"/>
      <c r="AB60" s="163"/>
      <c r="AC60" s="163"/>
      <c r="AD60" s="163"/>
      <c r="AE60" s="17"/>
      <c r="AF60" s="14"/>
      <c r="AG60" s="14"/>
      <c r="AH60" s="14"/>
      <c r="AI60" s="14"/>
      <c r="AJ60" s="14"/>
      <c r="AK60" s="14"/>
      <c r="AL60" s="14"/>
      <c r="AM60" s="14">
        <f t="shared" si="6"/>
        <v>0</v>
      </c>
      <c r="AN60" s="14">
        <f t="shared" si="7"/>
        <v>0</v>
      </c>
      <c r="AO60" s="14">
        <f t="shared" si="7"/>
        <v>0</v>
      </c>
      <c r="AP60" s="14">
        <f t="shared" si="7"/>
        <v>0</v>
      </c>
      <c r="AQ60" s="14">
        <f t="shared" si="7"/>
        <v>0</v>
      </c>
      <c r="AR60" s="57">
        <f t="shared" si="10"/>
        <v>0</v>
      </c>
      <c r="AS60" s="57">
        <f t="shared" si="10"/>
        <v>0</v>
      </c>
      <c r="AT60" s="57">
        <f t="shared" si="10"/>
        <v>0</v>
      </c>
      <c r="AU60" s="57">
        <f t="shared" si="10"/>
        <v>0</v>
      </c>
      <c r="AV60" s="57">
        <f t="shared" si="10"/>
        <v>0</v>
      </c>
      <c r="AW60" s="59" t="e">
        <f t="shared" si="11"/>
        <v>#DIV/0!</v>
      </c>
      <c r="AX60" s="59" t="e">
        <f t="shared" si="11"/>
        <v>#DIV/0!</v>
      </c>
      <c r="AY60" s="59" t="e">
        <f t="shared" si="11"/>
        <v>#DIV/0!</v>
      </c>
      <c r="AZ60" s="59" t="e">
        <f t="shared" si="11"/>
        <v>#DIV/0!</v>
      </c>
      <c r="BA60" s="59" t="e">
        <f t="shared" si="11"/>
        <v>#DIV/0!</v>
      </c>
      <c r="BB60" s="14"/>
    </row>
    <row r="61" spans="1:54" ht="14.25" hidden="1" customHeight="1">
      <c r="A61" s="3">
        <v>58</v>
      </c>
      <c r="B61" s="11" t="s">
        <v>50</v>
      </c>
      <c r="C61" s="132"/>
      <c r="D61" s="77"/>
      <c r="E61" s="15"/>
      <c r="F61" s="78"/>
      <c r="G61" s="230"/>
      <c r="H61" s="182"/>
      <c r="I61" s="100">
        <f t="shared" si="3"/>
        <v>0</v>
      </c>
      <c r="J61" s="57"/>
      <c r="K61" s="57"/>
      <c r="L61" s="57"/>
      <c r="M61" s="57"/>
      <c r="N61" s="14"/>
      <c r="O61" s="14"/>
      <c r="P61" s="14"/>
      <c r="Q61" s="14"/>
      <c r="R61" s="14"/>
      <c r="S61" s="199"/>
      <c r="T61" s="14"/>
      <c r="U61" s="57">
        <f t="shared" si="4"/>
        <v>0</v>
      </c>
      <c r="V61" s="59"/>
      <c r="W61" s="14"/>
      <c r="X61" s="14"/>
      <c r="Y61" s="220"/>
      <c r="Z61" s="220"/>
      <c r="AA61" s="163"/>
      <c r="AB61" s="163"/>
      <c r="AC61" s="163"/>
      <c r="AD61" s="163"/>
      <c r="AE61" s="17"/>
      <c r="AF61" s="14"/>
      <c r="AG61" s="14"/>
      <c r="AH61" s="14"/>
      <c r="AI61" s="14"/>
      <c r="AJ61" s="14"/>
      <c r="AK61" s="14"/>
      <c r="AL61" s="14"/>
      <c r="AM61" s="14">
        <f t="shared" si="6"/>
        <v>0</v>
      </c>
      <c r="AN61" s="14">
        <f t="shared" si="7"/>
        <v>0</v>
      </c>
      <c r="AO61" s="14">
        <f t="shared" si="7"/>
        <v>0</v>
      </c>
      <c r="AP61" s="14">
        <f t="shared" si="7"/>
        <v>0</v>
      </c>
      <c r="AQ61" s="14">
        <f t="shared" si="7"/>
        <v>0</v>
      </c>
      <c r="AR61" s="57">
        <f t="shared" si="10"/>
        <v>0</v>
      </c>
      <c r="AS61" s="57">
        <f t="shared" si="10"/>
        <v>0</v>
      </c>
      <c r="AT61" s="57">
        <f t="shared" si="10"/>
        <v>0</v>
      </c>
      <c r="AU61" s="57">
        <f t="shared" si="10"/>
        <v>0</v>
      </c>
      <c r="AV61" s="57">
        <f t="shared" si="10"/>
        <v>0</v>
      </c>
      <c r="AW61" s="59" t="e">
        <f t="shared" si="11"/>
        <v>#DIV/0!</v>
      </c>
      <c r="AX61" s="59" t="e">
        <f t="shared" si="11"/>
        <v>#DIV/0!</v>
      </c>
      <c r="AY61" s="59" t="e">
        <f t="shared" si="11"/>
        <v>#DIV/0!</v>
      </c>
      <c r="AZ61" s="59" t="e">
        <f t="shared" si="11"/>
        <v>#DIV/0!</v>
      </c>
      <c r="BA61" s="59" t="e">
        <f t="shared" si="11"/>
        <v>#DIV/0!</v>
      </c>
      <c r="BB61" s="14"/>
    </row>
    <row r="62" spans="1:54" ht="14.25" hidden="1" customHeight="1">
      <c r="A62" s="3">
        <v>59</v>
      </c>
      <c r="B62" s="11" t="s">
        <v>51</v>
      </c>
      <c r="C62" s="132"/>
      <c r="D62" s="77"/>
      <c r="E62" s="15"/>
      <c r="F62" s="78"/>
      <c r="G62" s="230"/>
      <c r="H62" s="182"/>
      <c r="I62" s="100">
        <f t="shared" si="3"/>
        <v>0</v>
      </c>
      <c r="J62" s="57"/>
      <c r="K62" s="57"/>
      <c r="L62" s="57"/>
      <c r="M62" s="57"/>
      <c r="N62" s="14"/>
      <c r="O62" s="14"/>
      <c r="P62" s="14"/>
      <c r="Q62" s="14"/>
      <c r="R62" s="14"/>
      <c r="S62" s="199"/>
      <c r="T62" s="14"/>
      <c r="U62" s="57">
        <f t="shared" si="4"/>
        <v>0</v>
      </c>
      <c r="V62" s="59"/>
      <c r="W62" s="14"/>
      <c r="X62" s="14"/>
      <c r="Y62" s="220"/>
      <c r="Z62" s="220"/>
      <c r="AA62" s="163"/>
      <c r="AB62" s="163"/>
      <c r="AC62" s="163"/>
      <c r="AD62" s="163"/>
      <c r="AE62" s="17"/>
      <c r="AF62" s="14"/>
      <c r="AG62" s="14"/>
      <c r="AH62" s="14"/>
      <c r="AI62" s="14"/>
      <c r="AJ62" s="14"/>
      <c r="AK62" s="14"/>
      <c r="AL62" s="14"/>
      <c r="AM62" s="14">
        <f t="shared" si="6"/>
        <v>0</v>
      </c>
      <c r="AN62" s="14">
        <f t="shared" si="7"/>
        <v>0</v>
      </c>
      <c r="AO62" s="14">
        <f t="shared" si="7"/>
        <v>0</v>
      </c>
      <c r="AP62" s="14">
        <f t="shared" si="7"/>
        <v>0</v>
      </c>
      <c r="AQ62" s="14">
        <f t="shared" si="7"/>
        <v>0</v>
      </c>
      <c r="AR62" s="57">
        <f t="shared" si="10"/>
        <v>0</v>
      </c>
      <c r="AS62" s="57">
        <f t="shared" si="10"/>
        <v>0</v>
      </c>
      <c r="AT62" s="57">
        <f t="shared" si="10"/>
        <v>0</v>
      </c>
      <c r="AU62" s="57">
        <f t="shared" si="10"/>
        <v>0</v>
      </c>
      <c r="AV62" s="57">
        <f t="shared" si="10"/>
        <v>0</v>
      </c>
      <c r="AW62" s="59" t="e">
        <f t="shared" si="11"/>
        <v>#DIV/0!</v>
      </c>
      <c r="AX62" s="59" t="e">
        <f t="shared" si="11"/>
        <v>#DIV/0!</v>
      </c>
      <c r="AY62" s="59" t="e">
        <f t="shared" si="11"/>
        <v>#DIV/0!</v>
      </c>
      <c r="AZ62" s="59" t="e">
        <f t="shared" si="11"/>
        <v>#DIV/0!</v>
      </c>
      <c r="BA62" s="59" t="e">
        <f t="shared" si="11"/>
        <v>#DIV/0!</v>
      </c>
      <c r="BB62" s="14"/>
    </row>
    <row r="63" spans="1:54" ht="14.25" hidden="1" customHeight="1">
      <c r="A63" s="3">
        <v>60</v>
      </c>
      <c r="B63" s="11" t="s">
        <v>52</v>
      </c>
      <c r="C63" s="132"/>
      <c r="D63" s="77"/>
      <c r="E63" s="15"/>
      <c r="F63" s="78"/>
      <c r="G63" s="230"/>
      <c r="H63" s="182"/>
      <c r="I63" s="100">
        <f t="shared" si="3"/>
        <v>0</v>
      </c>
      <c r="J63" s="57"/>
      <c r="K63" s="57"/>
      <c r="L63" s="57"/>
      <c r="M63" s="57"/>
      <c r="N63" s="14"/>
      <c r="O63" s="14"/>
      <c r="P63" s="14"/>
      <c r="Q63" s="14"/>
      <c r="R63" s="14"/>
      <c r="S63" s="199"/>
      <c r="T63" s="14"/>
      <c r="U63" s="57">
        <f t="shared" si="4"/>
        <v>0</v>
      </c>
      <c r="V63" s="59"/>
      <c r="W63" s="14"/>
      <c r="X63" s="14"/>
      <c r="Y63" s="220"/>
      <c r="Z63" s="220"/>
      <c r="AA63" s="163"/>
      <c r="AB63" s="163"/>
      <c r="AC63" s="163"/>
      <c r="AD63" s="163"/>
      <c r="AE63" s="17"/>
      <c r="AF63" s="14"/>
      <c r="AG63" s="14"/>
      <c r="AH63" s="14"/>
      <c r="AI63" s="14"/>
      <c r="AJ63" s="14"/>
      <c r="AK63" s="14"/>
      <c r="AL63" s="14"/>
      <c r="AM63" s="14">
        <f t="shared" si="6"/>
        <v>0</v>
      </c>
      <c r="AN63" s="14">
        <f t="shared" si="7"/>
        <v>0</v>
      </c>
      <c r="AO63" s="14">
        <f t="shared" si="7"/>
        <v>0</v>
      </c>
      <c r="AP63" s="14">
        <f t="shared" si="7"/>
        <v>0</v>
      </c>
      <c r="AQ63" s="14">
        <f t="shared" si="7"/>
        <v>0</v>
      </c>
      <c r="AR63" s="57">
        <f t="shared" si="10"/>
        <v>0</v>
      </c>
      <c r="AS63" s="57">
        <f t="shared" si="10"/>
        <v>0</v>
      </c>
      <c r="AT63" s="57">
        <f t="shared" si="10"/>
        <v>0</v>
      </c>
      <c r="AU63" s="57">
        <f t="shared" si="10"/>
        <v>0</v>
      </c>
      <c r="AV63" s="57">
        <f t="shared" si="10"/>
        <v>0</v>
      </c>
      <c r="AW63" s="59" t="e">
        <f t="shared" si="11"/>
        <v>#DIV/0!</v>
      </c>
      <c r="AX63" s="59" t="e">
        <f t="shared" si="11"/>
        <v>#DIV/0!</v>
      </c>
      <c r="AY63" s="59" t="e">
        <f t="shared" si="11"/>
        <v>#DIV/0!</v>
      </c>
      <c r="AZ63" s="59" t="e">
        <f t="shared" si="11"/>
        <v>#DIV/0!</v>
      </c>
      <c r="BA63" s="59" t="e">
        <f t="shared" si="11"/>
        <v>#DIV/0!</v>
      </c>
      <c r="BB63" s="14"/>
    </row>
    <row r="64" spans="1:54" ht="14.25" hidden="1" customHeight="1">
      <c r="A64" s="3">
        <v>61</v>
      </c>
      <c r="B64" s="11" t="s">
        <v>53</v>
      </c>
      <c r="C64" s="132"/>
      <c r="D64" s="77"/>
      <c r="E64" s="15"/>
      <c r="F64" s="78"/>
      <c r="G64" s="230"/>
      <c r="H64" s="182"/>
      <c r="I64" s="100">
        <f t="shared" si="3"/>
        <v>0</v>
      </c>
      <c r="J64" s="57"/>
      <c r="K64" s="57"/>
      <c r="L64" s="57"/>
      <c r="M64" s="57"/>
      <c r="N64" s="14"/>
      <c r="O64" s="14"/>
      <c r="P64" s="14"/>
      <c r="Q64" s="14"/>
      <c r="R64" s="14"/>
      <c r="S64" s="199"/>
      <c r="T64" s="14"/>
      <c r="U64" s="57">
        <f t="shared" si="4"/>
        <v>0</v>
      </c>
      <c r="V64" s="59"/>
      <c r="W64" s="14"/>
      <c r="X64" s="14"/>
      <c r="Y64" s="220"/>
      <c r="Z64" s="220"/>
      <c r="AA64" s="163"/>
      <c r="AB64" s="163"/>
      <c r="AC64" s="163"/>
      <c r="AD64" s="163"/>
      <c r="AE64" s="17"/>
      <c r="AF64" s="14"/>
      <c r="AG64" s="14"/>
      <c r="AH64" s="14"/>
      <c r="AI64" s="14"/>
      <c r="AJ64" s="14"/>
      <c r="AK64" s="14"/>
      <c r="AL64" s="14"/>
      <c r="AM64" s="14">
        <f t="shared" si="6"/>
        <v>0</v>
      </c>
      <c r="AN64" s="14">
        <f t="shared" si="7"/>
        <v>0</v>
      </c>
      <c r="AO64" s="14">
        <f t="shared" si="7"/>
        <v>0</v>
      </c>
      <c r="AP64" s="14">
        <f t="shared" si="7"/>
        <v>0</v>
      </c>
      <c r="AQ64" s="14">
        <f t="shared" si="7"/>
        <v>0</v>
      </c>
      <c r="AR64" s="57">
        <f t="shared" si="10"/>
        <v>0</v>
      </c>
      <c r="AS64" s="57">
        <f t="shared" si="10"/>
        <v>0</v>
      </c>
      <c r="AT64" s="57">
        <f t="shared" si="10"/>
        <v>0</v>
      </c>
      <c r="AU64" s="57">
        <f t="shared" si="10"/>
        <v>0</v>
      </c>
      <c r="AV64" s="57">
        <f t="shared" si="10"/>
        <v>0</v>
      </c>
      <c r="AW64" s="59" t="e">
        <f t="shared" si="11"/>
        <v>#DIV/0!</v>
      </c>
      <c r="AX64" s="59" t="e">
        <f t="shared" si="11"/>
        <v>#DIV/0!</v>
      </c>
      <c r="AY64" s="59" t="e">
        <f t="shared" si="11"/>
        <v>#DIV/0!</v>
      </c>
      <c r="AZ64" s="59" t="e">
        <f t="shared" si="11"/>
        <v>#DIV/0!</v>
      </c>
      <c r="BA64" s="59" t="e">
        <f t="shared" si="11"/>
        <v>#DIV/0!</v>
      </c>
      <c r="BB64" s="14"/>
    </row>
    <row r="65" spans="1:54" ht="14.25" hidden="1" customHeight="1">
      <c r="A65" s="3">
        <v>62</v>
      </c>
      <c r="B65" s="11" t="s">
        <v>54</v>
      </c>
      <c r="C65" s="132"/>
      <c r="D65" s="77"/>
      <c r="E65" s="15"/>
      <c r="F65" s="78"/>
      <c r="G65" s="230"/>
      <c r="H65" s="182"/>
      <c r="I65" s="100">
        <f t="shared" si="3"/>
        <v>0</v>
      </c>
      <c r="J65" s="57"/>
      <c r="K65" s="57"/>
      <c r="L65" s="57"/>
      <c r="M65" s="57"/>
      <c r="N65" s="14"/>
      <c r="O65" s="14"/>
      <c r="P65" s="14"/>
      <c r="Q65" s="14"/>
      <c r="R65" s="14"/>
      <c r="S65" s="199"/>
      <c r="T65" s="14"/>
      <c r="U65" s="57">
        <f t="shared" si="4"/>
        <v>0</v>
      </c>
      <c r="V65" s="59"/>
      <c r="W65" s="14"/>
      <c r="X65" s="14"/>
      <c r="Y65" s="220"/>
      <c r="Z65" s="220"/>
      <c r="AA65" s="163"/>
      <c r="AB65" s="163"/>
      <c r="AC65" s="163"/>
      <c r="AD65" s="163"/>
      <c r="AE65" s="17"/>
      <c r="AF65" s="14"/>
      <c r="AG65" s="14"/>
      <c r="AH65" s="14"/>
      <c r="AI65" s="14"/>
      <c r="AJ65" s="14"/>
      <c r="AK65" s="14"/>
      <c r="AL65" s="14"/>
      <c r="AM65" s="14">
        <f t="shared" si="6"/>
        <v>0</v>
      </c>
      <c r="AN65" s="14">
        <f t="shared" si="7"/>
        <v>0</v>
      </c>
      <c r="AO65" s="14">
        <f t="shared" si="7"/>
        <v>0</v>
      </c>
      <c r="AP65" s="14">
        <f t="shared" si="7"/>
        <v>0</v>
      </c>
      <c r="AQ65" s="14">
        <f t="shared" si="7"/>
        <v>0</v>
      </c>
      <c r="AR65" s="57">
        <f t="shared" si="10"/>
        <v>0</v>
      </c>
      <c r="AS65" s="57">
        <f t="shared" si="10"/>
        <v>0</v>
      </c>
      <c r="AT65" s="57">
        <f t="shared" si="10"/>
        <v>0</v>
      </c>
      <c r="AU65" s="57">
        <f t="shared" si="10"/>
        <v>0</v>
      </c>
      <c r="AV65" s="57">
        <f t="shared" si="10"/>
        <v>0</v>
      </c>
      <c r="AW65" s="59" t="e">
        <f t="shared" si="11"/>
        <v>#DIV/0!</v>
      </c>
      <c r="AX65" s="59" t="e">
        <f t="shared" si="11"/>
        <v>#DIV/0!</v>
      </c>
      <c r="AY65" s="59" t="e">
        <f t="shared" si="11"/>
        <v>#DIV/0!</v>
      </c>
      <c r="AZ65" s="59" t="e">
        <f t="shared" si="11"/>
        <v>#DIV/0!</v>
      </c>
      <c r="BA65" s="59" t="e">
        <f t="shared" si="11"/>
        <v>#DIV/0!</v>
      </c>
      <c r="BB65" s="14"/>
    </row>
    <row r="66" spans="1:54" ht="14.25" hidden="1" customHeight="1">
      <c r="A66" s="3">
        <v>63</v>
      </c>
      <c r="B66" s="11" t="s">
        <v>55</v>
      </c>
      <c r="C66" s="132"/>
      <c r="D66" s="77"/>
      <c r="E66" s="15"/>
      <c r="F66" s="78"/>
      <c r="G66" s="230"/>
      <c r="H66" s="182"/>
      <c r="I66" s="100">
        <f t="shared" si="3"/>
        <v>0</v>
      </c>
      <c r="J66" s="57"/>
      <c r="K66" s="57"/>
      <c r="L66" s="57"/>
      <c r="M66" s="57"/>
      <c r="N66" s="14"/>
      <c r="O66" s="14"/>
      <c r="P66" s="14"/>
      <c r="Q66" s="14"/>
      <c r="R66" s="14"/>
      <c r="S66" s="199"/>
      <c r="T66" s="14"/>
      <c r="U66" s="57">
        <f t="shared" si="4"/>
        <v>0</v>
      </c>
      <c r="V66" s="59"/>
      <c r="W66" s="14"/>
      <c r="X66" s="14"/>
      <c r="Y66" s="220"/>
      <c r="Z66" s="220"/>
      <c r="AA66" s="163"/>
      <c r="AB66" s="163"/>
      <c r="AC66" s="163"/>
      <c r="AD66" s="163"/>
      <c r="AE66" s="17"/>
      <c r="AF66" s="14"/>
      <c r="AG66" s="14"/>
      <c r="AH66" s="14"/>
      <c r="AI66" s="14"/>
      <c r="AJ66" s="14"/>
      <c r="AK66" s="14"/>
      <c r="AL66" s="14"/>
      <c r="AM66" s="14">
        <f t="shared" si="6"/>
        <v>0</v>
      </c>
      <c r="AN66" s="14">
        <f t="shared" si="7"/>
        <v>0</v>
      </c>
      <c r="AO66" s="14">
        <f t="shared" si="7"/>
        <v>0</v>
      </c>
      <c r="AP66" s="14">
        <f t="shared" si="7"/>
        <v>0</v>
      </c>
      <c r="AQ66" s="14">
        <f t="shared" si="7"/>
        <v>0</v>
      </c>
      <c r="AR66" s="57">
        <f t="shared" si="10"/>
        <v>0</v>
      </c>
      <c r="AS66" s="57">
        <f t="shared" si="10"/>
        <v>0</v>
      </c>
      <c r="AT66" s="57">
        <f t="shared" si="10"/>
        <v>0</v>
      </c>
      <c r="AU66" s="57">
        <f t="shared" si="10"/>
        <v>0</v>
      </c>
      <c r="AV66" s="57">
        <f t="shared" si="10"/>
        <v>0</v>
      </c>
      <c r="AW66" s="59" t="e">
        <f t="shared" si="11"/>
        <v>#DIV/0!</v>
      </c>
      <c r="AX66" s="59" t="e">
        <f t="shared" si="11"/>
        <v>#DIV/0!</v>
      </c>
      <c r="AY66" s="59" t="e">
        <f t="shared" si="11"/>
        <v>#DIV/0!</v>
      </c>
      <c r="AZ66" s="59" t="e">
        <f t="shared" si="11"/>
        <v>#DIV/0!</v>
      </c>
      <c r="BA66" s="59" t="e">
        <f t="shared" si="11"/>
        <v>#DIV/0!</v>
      </c>
      <c r="BB66" s="14"/>
    </row>
    <row r="67" spans="1:54" ht="14.25" hidden="1" customHeight="1">
      <c r="A67" s="3">
        <v>64</v>
      </c>
      <c r="B67" s="11" t="s">
        <v>56</v>
      </c>
      <c r="C67" s="132"/>
      <c r="D67" s="77"/>
      <c r="E67" s="15"/>
      <c r="F67" s="78"/>
      <c r="G67" s="230"/>
      <c r="H67" s="182"/>
      <c r="I67" s="100">
        <f t="shared" si="3"/>
        <v>0</v>
      </c>
      <c r="J67" s="57"/>
      <c r="K67" s="57"/>
      <c r="L67" s="57"/>
      <c r="M67" s="57"/>
      <c r="N67" s="14"/>
      <c r="O67" s="14"/>
      <c r="P67" s="14"/>
      <c r="Q67" s="14"/>
      <c r="R67" s="14"/>
      <c r="S67" s="199"/>
      <c r="T67" s="14"/>
      <c r="U67" s="57">
        <f t="shared" si="4"/>
        <v>0</v>
      </c>
      <c r="V67" s="59"/>
      <c r="W67" s="14"/>
      <c r="X67" s="14"/>
      <c r="Y67" s="220"/>
      <c r="Z67" s="220"/>
      <c r="AA67" s="163"/>
      <c r="AB67" s="163"/>
      <c r="AC67" s="163"/>
      <c r="AD67" s="163"/>
      <c r="AE67" s="17"/>
      <c r="AF67" s="14"/>
      <c r="AG67" s="14"/>
      <c r="AH67" s="14"/>
      <c r="AI67" s="14"/>
      <c r="AJ67" s="14"/>
      <c r="AK67" s="14"/>
      <c r="AL67" s="14"/>
      <c r="AM67" s="14">
        <f t="shared" si="6"/>
        <v>0</v>
      </c>
      <c r="AN67" s="14">
        <f t="shared" si="7"/>
        <v>0</v>
      </c>
      <c r="AO67" s="14">
        <f t="shared" si="7"/>
        <v>0</v>
      </c>
      <c r="AP67" s="14">
        <f t="shared" si="7"/>
        <v>0</v>
      </c>
      <c r="AQ67" s="14">
        <f t="shared" si="7"/>
        <v>0</v>
      </c>
      <c r="AR67" s="57">
        <f t="shared" si="10"/>
        <v>0</v>
      </c>
      <c r="AS67" s="57">
        <f t="shared" si="10"/>
        <v>0</v>
      </c>
      <c r="AT67" s="57">
        <f t="shared" si="10"/>
        <v>0</v>
      </c>
      <c r="AU67" s="57">
        <f t="shared" si="10"/>
        <v>0</v>
      </c>
      <c r="AV67" s="57">
        <f t="shared" si="10"/>
        <v>0</v>
      </c>
      <c r="AW67" s="59" t="e">
        <f t="shared" si="11"/>
        <v>#DIV/0!</v>
      </c>
      <c r="AX67" s="59" t="e">
        <f t="shared" si="11"/>
        <v>#DIV/0!</v>
      </c>
      <c r="AY67" s="59" t="e">
        <f t="shared" si="11"/>
        <v>#DIV/0!</v>
      </c>
      <c r="AZ67" s="59" t="e">
        <f t="shared" si="11"/>
        <v>#DIV/0!</v>
      </c>
      <c r="BA67" s="59" t="e">
        <f t="shared" si="11"/>
        <v>#DIV/0!</v>
      </c>
      <c r="BB67" s="14"/>
    </row>
    <row r="68" spans="1:54" ht="14.25" hidden="1" customHeight="1">
      <c r="A68" s="3">
        <v>65</v>
      </c>
      <c r="B68" s="11" t="s">
        <v>57</v>
      </c>
      <c r="C68" s="132"/>
      <c r="D68" s="77"/>
      <c r="E68" s="15"/>
      <c r="F68" s="78"/>
      <c r="G68" s="230"/>
      <c r="H68" s="182"/>
      <c r="I68" s="100">
        <f t="shared" si="3"/>
        <v>0</v>
      </c>
      <c r="J68" s="57"/>
      <c r="K68" s="57"/>
      <c r="L68" s="57"/>
      <c r="M68" s="57"/>
      <c r="N68" s="14"/>
      <c r="O68" s="14"/>
      <c r="P68" s="14"/>
      <c r="Q68" s="14"/>
      <c r="R68" s="14"/>
      <c r="S68" s="199"/>
      <c r="T68" s="14"/>
      <c r="U68" s="57">
        <f t="shared" si="4"/>
        <v>0</v>
      </c>
      <c r="V68" s="59"/>
      <c r="W68" s="14"/>
      <c r="X68" s="14"/>
      <c r="Y68" s="220"/>
      <c r="Z68" s="220"/>
      <c r="AA68" s="163"/>
      <c r="AB68" s="163"/>
      <c r="AC68" s="163"/>
      <c r="AD68" s="163"/>
      <c r="AE68" s="17"/>
      <c r="AF68" s="14"/>
      <c r="AG68" s="14"/>
      <c r="AH68" s="14"/>
      <c r="AI68" s="14"/>
      <c r="AJ68" s="14"/>
      <c r="AK68" s="14"/>
      <c r="AL68" s="14"/>
      <c r="AM68" s="14">
        <f t="shared" si="6"/>
        <v>0</v>
      </c>
      <c r="AN68" s="14">
        <f t="shared" si="7"/>
        <v>0</v>
      </c>
      <c r="AO68" s="14">
        <f t="shared" si="7"/>
        <v>0</v>
      </c>
      <c r="AP68" s="14">
        <f t="shared" si="7"/>
        <v>0</v>
      </c>
      <c r="AQ68" s="14">
        <f t="shared" si="7"/>
        <v>0</v>
      </c>
      <c r="AR68" s="57">
        <f t="shared" si="10"/>
        <v>0</v>
      </c>
      <c r="AS68" s="57">
        <f t="shared" si="10"/>
        <v>0</v>
      </c>
      <c r="AT68" s="57">
        <f t="shared" si="10"/>
        <v>0</v>
      </c>
      <c r="AU68" s="57">
        <f t="shared" si="10"/>
        <v>0</v>
      </c>
      <c r="AV68" s="57">
        <f t="shared" si="10"/>
        <v>0</v>
      </c>
      <c r="AW68" s="59" t="e">
        <f t="shared" si="11"/>
        <v>#DIV/0!</v>
      </c>
      <c r="AX68" s="59" t="e">
        <f t="shared" si="11"/>
        <v>#DIV/0!</v>
      </c>
      <c r="AY68" s="59" t="e">
        <f t="shared" si="11"/>
        <v>#DIV/0!</v>
      </c>
      <c r="AZ68" s="59" t="e">
        <f t="shared" si="11"/>
        <v>#DIV/0!</v>
      </c>
      <c r="BA68" s="59" t="e">
        <f t="shared" si="11"/>
        <v>#DIV/0!</v>
      </c>
      <c r="BB68" s="14"/>
    </row>
    <row r="69" spans="1:54" ht="14.25" hidden="1" customHeight="1">
      <c r="A69" s="3">
        <v>66</v>
      </c>
      <c r="B69" s="11" t="s">
        <v>58</v>
      </c>
      <c r="C69" s="132"/>
      <c r="D69" s="77"/>
      <c r="E69" s="15"/>
      <c r="F69" s="78"/>
      <c r="G69" s="230"/>
      <c r="H69" s="182"/>
      <c r="I69" s="100">
        <f t="shared" si="3"/>
        <v>0</v>
      </c>
      <c r="J69" s="57"/>
      <c r="K69" s="57"/>
      <c r="L69" s="57"/>
      <c r="M69" s="57"/>
      <c r="N69" s="14"/>
      <c r="O69" s="14"/>
      <c r="P69" s="14"/>
      <c r="Q69" s="14"/>
      <c r="R69" s="14"/>
      <c r="S69" s="199"/>
      <c r="T69" s="14"/>
      <c r="U69" s="57">
        <f t="shared" si="4"/>
        <v>0</v>
      </c>
      <c r="V69" s="59"/>
      <c r="W69" s="14"/>
      <c r="X69" s="14"/>
      <c r="Y69" s="220"/>
      <c r="Z69" s="220"/>
      <c r="AA69" s="163"/>
      <c r="AB69" s="163"/>
      <c r="AC69" s="163"/>
      <c r="AD69" s="163"/>
      <c r="AE69" s="17"/>
      <c r="AF69" s="14"/>
      <c r="AG69" s="14"/>
      <c r="AH69" s="14"/>
      <c r="AI69" s="14"/>
      <c r="AJ69" s="14"/>
      <c r="AK69" s="14"/>
      <c r="AL69" s="14"/>
      <c r="AM69" s="14">
        <f t="shared" si="6"/>
        <v>0</v>
      </c>
      <c r="AN69" s="14">
        <f t="shared" si="7"/>
        <v>0</v>
      </c>
      <c r="AO69" s="14">
        <f t="shared" si="7"/>
        <v>0</v>
      </c>
      <c r="AP69" s="14">
        <f t="shared" si="7"/>
        <v>0</v>
      </c>
      <c r="AQ69" s="14">
        <f t="shared" si="7"/>
        <v>0</v>
      </c>
      <c r="AR69" s="57">
        <f t="shared" si="10"/>
        <v>0</v>
      </c>
      <c r="AS69" s="57">
        <f t="shared" si="10"/>
        <v>0</v>
      </c>
      <c r="AT69" s="57">
        <f t="shared" si="10"/>
        <v>0</v>
      </c>
      <c r="AU69" s="57">
        <f t="shared" si="10"/>
        <v>0</v>
      </c>
      <c r="AV69" s="57">
        <f t="shared" si="10"/>
        <v>0</v>
      </c>
      <c r="AW69" s="59" t="e">
        <f t="shared" si="11"/>
        <v>#DIV/0!</v>
      </c>
      <c r="AX69" s="59" t="e">
        <f t="shared" si="11"/>
        <v>#DIV/0!</v>
      </c>
      <c r="AY69" s="59" t="e">
        <f t="shared" si="11"/>
        <v>#DIV/0!</v>
      </c>
      <c r="AZ69" s="59" t="e">
        <f t="shared" si="11"/>
        <v>#DIV/0!</v>
      </c>
      <c r="BA69" s="59" t="e">
        <f t="shared" si="11"/>
        <v>#DIV/0!</v>
      </c>
      <c r="BB69" s="14"/>
    </row>
    <row r="70" spans="1:54" ht="14.25" hidden="1" customHeight="1">
      <c r="A70" s="3">
        <v>67</v>
      </c>
      <c r="B70" s="11" t="s">
        <v>59</v>
      </c>
      <c r="C70" s="132"/>
      <c r="D70" s="77"/>
      <c r="E70" s="15"/>
      <c r="F70" s="78"/>
      <c r="G70" s="230"/>
      <c r="H70" s="182"/>
      <c r="I70" s="100">
        <f t="shared" si="3"/>
        <v>0</v>
      </c>
      <c r="J70" s="57"/>
      <c r="K70" s="57"/>
      <c r="L70" s="57"/>
      <c r="M70" s="57"/>
      <c r="N70" s="14"/>
      <c r="O70" s="14"/>
      <c r="P70" s="14"/>
      <c r="Q70" s="14"/>
      <c r="R70" s="14"/>
      <c r="S70" s="199"/>
      <c r="T70" s="14"/>
      <c r="U70" s="57">
        <f t="shared" si="4"/>
        <v>0</v>
      </c>
      <c r="V70" s="59"/>
      <c r="W70" s="14"/>
      <c r="X70" s="14"/>
      <c r="Y70" s="220"/>
      <c r="Z70" s="220"/>
      <c r="AA70" s="163"/>
      <c r="AB70" s="163"/>
      <c r="AC70" s="163"/>
      <c r="AD70" s="163"/>
      <c r="AE70" s="17"/>
      <c r="AF70" s="14"/>
      <c r="AG70" s="14"/>
      <c r="AH70" s="14"/>
      <c r="AI70" s="14"/>
      <c r="AJ70" s="14"/>
      <c r="AK70" s="14"/>
      <c r="AL70" s="14"/>
      <c r="AM70" s="14">
        <f t="shared" si="6"/>
        <v>0</v>
      </c>
      <c r="AN70" s="14">
        <f t="shared" si="7"/>
        <v>0</v>
      </c>
      <c r="AO70" s="14">
        <f t="shared" si="7"/>
        <v>0</v>
      </c>
      <c r="AP70" s="14">
        <f t="shared" si="7"/>
        <v>0</v>
      </c>
      <c r="AQ70" s="14">
        <f t="shared" si="7"/>
        <v>0</v>
      </c>
      <c r="AR70" s="57">
        <f t="shared" ref="AR70:AV79" si="12">I70-AM70</f>
        <v>0</v>
      </c>
      <c r="AS70" s="57">
        <f t="shared" si="12"/>
        <v>0</v>
      </c>
      <c r="AT70" s="57">
        <f t="shared" si="12"/>
        <v>0</v>
      </c>
      <c r="AU70" s="57">
        <f t="shared" si="12"/>
        <v>0</v>
      </c>
      <c r="AV70" s="57">
        <f t="shared" si="12"/>
        <v>0</v>
      </c>
      <c r="AW70" s="59" t="e">
        <f t="shared" si="11"/>
        <v>#DIV/0!</v>
      </c>
      <c r="AX70" s="59" t="e">
        <f t="shared" si="11"/>
        <v>#DIV/0!</v>
      </c>
      <c r="AY70" s="59" t="e">
        <f t="shared" si="11"/>
        <v>#DIV/0!</v>
      </c>
      <c r="AZ70" s="59" t="e">
        <f t="shared" si="11"/>
        <v>#DIV/0!</v>
      </c>
      <c r="BA70" s="59" t="e">
        <f t="shared" si="11"/>
        <v>#DIV/0!</v>
      </c>
      <c r="BB70" s="14"/>
    </row>
    <row r="71" spans="1:54" ht="14.25" hidden="1" customHeight="1">
      <c r="A71" s="3">
        <v>68</v>
      </c>
      <c r="B71" s="11" t="s">
        <v>60</v>
      </c>
      <c r="C71" s="132"/>
      <c r="D71" s="77"/>
      <c r="E71" s="15"/>
      <c r="F71" s="78"/>
      <c r="G71" s="230"/>
      <c r="H71" s="182"/>
      <c r="I71" s="100">
        <f t="shared" ref="I71:I134" si="13">J71+K71+L71</f>
        <v>0</v>
      </c>
      <c r="J71" s="57"/>
      <c r="K71" s="57"/>
      <c r="L71" s="57"/>
      <c r="M71" s="57"/>
      <c r="N71" s="14"/>
      <c r="O71" s="14"/>
      <c r="P71" s="14"/>
      <c r="Q71" s="14"/>
      <c r="R71" s="14"/>
      <c r="S71" s="199"/>
      <c r="T71" s="14"/>
      <c r="U71" s="57">
        <f t="shared" ref="U71:U134" si="14">O71-T71</f>
        <v>0</v>
      </c>
      <c r="V71" s="59"/>
      <c r="W71" s="14"/>
      <c r="X71" s="14"/>
      <c r="Y71" s="220"/>
      <c r="Z71" s="220"/>
      <c r="AA71" s="163"/>
      <c r="AB71" s="163"/>
      <c r="AC71" s="163"/>
      <c r="AD71" s="163"/>
      <c r="AE71" s="17"/>
      <c r="AF71" s="14"/>
      <c r="AG71" s="14"/>
      <c r="AH71" s="14"/>
      <c r="AI71" s="14"/>
      <c r="AJ71" s="14"/>
      <c r="AK71" s="14"/>
      <c r="AL71" s="14"/>
      <c r="AM71" s="14">
        <f t="shared" ref="AM71:AM79" si="15">AN71+AO71+AP71</f>
        <v>0</v>
      </c>
      <c r="AN71" s="14">
        <f t="shared" ref="AL71:AQ134" si="16">ROUND(AI71/8*12,0)</f>
        <v>0</v>
      </c>
      <c r="AO71" s="14">
        <f t="shared" si="16"/>
        <v>0</v>
      </c>
      <c r="AP71" s="14">
        <f t="shared" si="16"/>
        <v>0</v>
      </c>
      <c r="AQ71" s="14">
        <f t="shared" si="16"/>
        <v>0</v>
      </c>
      <c r="AR71" s="57">
        <f t="shared" si="12"/>
        <v>0</v>
      </c>
      <c r="AS71" s="57">
        <f t="shared" si="12"/>
        <v>0</v>
      </c>
      <c r="AT71" s="57">
        <f t="shared" si="12"/>
        <v>0</v>
      </c>
      <c r="AU71" s="57">
        <f t="shared" si="12"/>
        <v>0</v>
      </c>
      <c r="AV71" s="57">
        <f t="shared" si="12"/>
        <v>0</v>
      </c>
      <c r="AW71" s="59" t="e">
        <f t="shared" si="11"/>
        <v>#DIV/0!</v>
      </c>
      <c r="AX71" s="59" t="e">
        <f t="shared" si="11"/>
        <v>#DIV/0!</v>
      </c>
      <c r="AY71" s="59" t="e">
        <f t="shared" si="11"/>
        <v>#DIV/0!</v>
      </c>
      <c r="AZ71" s="59" t="e">
        <f t="shared" si="11"/>
        <v>#DIV/0!</v>
      </c>
      <c r="BA71" s="59" t="e">
        <f t="shared" si="11"/>
        <v>#DIV/0!</v>
      </c>
      <c r="BB71" s="14"/>
    </row>
    <row r="72" spans="1:54" ht="14.25" hidden="1" customHeight="1">
      <c r="A72" s="3">
        <v>69</v>
      </c>
      <c r="B72" s="11" t="s">
        <v>61</v>
      </c>
      <c r="C72" s="132"/>
      <c r="D72" s="77"/>
      <c r="E72" s="15"/>
      <c r="F72" s="78"/>
      <c r="G72" s="230"/>
      <c r="H72" s="182"/>
      <c r="I72" s="100">
        <f t="shared" si="13"/>
        <v>0</v>
      </c>
      <c r="J72" s="57"/>
      <c r="K72" s="57"/>
      <c r="L72" s="57"/>
      <c r="M72" s="57"/>
      <c r="N72" s="14"/>
      <c r="O72" s="14"/>
      <c r="P72" s="14"/>
      <c r="Q72" s="14"/>
      <c r="R72" s="14"/>
      <c r="S72" s="199"/>
      <c r="T72" s="14"/>
      <c r="U72" s="57">
        <f t="shared" si="14"/>
        <v>0</v>
      </c>
      <c r="V72" s="59"/>
      <c r="W72" s="14"/>
      <c r="X72" s="14"/>
      <c r="Y72" s="220"/>
      <c r="Z72" s="220"/>
      <c r="AA72" s="163"/>
      <c r="AB72" s="163"/>
      <c r="AC72" s="163"/>
      <c r="AD72" s="163"/>
      <c r="AE72" s="17"/>
      <c r="AF72" s="14"/>
      <c r="AG72" s="14"/>
      <c r="AH72" s="14"/>
      <c r="AI72" s="14"/>
      <c r="AJ72" s="14"/>
      <c r="AK72" s="14"/>
      <c r="AL72" s="14"/>
      <c r="AM72" s="14">
        <f t="shared" si="15"/>
        <v>0</v>
      </c>
      <c r="AN72" s="14">
        <f t="shared" si="16"/>
        <v>0</v>
      </c>
      <c r="AO72" s="14">
        <f t="shared" si="16"/>
        <v>0</v>
      </c>
      <c r="AP72" s="14">
        <f t="shared" si="16"/>
        <v>0</v>
      </c>
      <c r="AQ72" s="14">
        <f t="shared" si="16"/>
        <v>0</v>
      </c>
      <c r="AR72" s="57">
        <f t="shared" si="12"/>
        <v>0</v>
      </c>
      <c r="AS72" s="57">
        <f t="shared" si="12"/>
        <v>0</v>
      </c>
      <c r="AT72" s="57">
        <f t="shared" si="12"/>
        <v>0</v>
      </c>
      <c r="AU72" s="57">
        <f t="shared" si="12"/>
        <v>0</v>
      </c>
      <c r="AV72" s="57">
        <f t="shared" si="12"/>
        <v>0</v>
      </c>
      <c r="AW72" s="59" t="e">
        <f t="shared" si="11"/>
        <v>#DIV/0!</v>
      </c>
      <c r="AX72" s="59" t="e">
        <f t="shared" si="11"/>
        <v>#DIV/0!</v>
      </c>
      <c r="AY72" s="59" t="e">
        <f t="shared" si="11"/>
        <v>#DIV/0!</v>
      </c>
      <c r="AZ72" s="59" t="e">
        <f t="shared" si="11"/>
        <v>#DIV/0!</v>
      </c>
      <c r="BA72" s="59" t="e">
        <f t="shared" si="11"/>
        <v>#DIV/0!</v>
      </c>
      <c r="BB72" s="14"/>
    </row>
    <row r="73" spans="1:54" ht="14.25" hidden="1" customHeight="1">
      <c r="A73" s="3">
        <v>70</v>
      </c>
      <c r="B73" s="11" t="s">
        <v>62</v>
      </c>
      <c r="C73" s="132"/>
      <c r="D73" s="77"/>
      <c r="E73" s="15"/>
      <c r="F73" s="78"/>
      <c r="G73" s="230"/>
      <c r="H73" s="182"/>
      <c r="I73" s="100">
        <f t="shared" si="13"/>
        <v>0</v>
      </c>
      <c r="J73" s="57"/>
      <c r="K73" s="57"/>
      <c r="L73" s="57"/>
      <c r="M73" s="57"/>
      <c r="N73" s="14"/>
      <c r="O73" s="14"/>
      <c r="P73" s="14"/>
      <c r="Q73" s="14"/>
      <c r="R73" s="14"/>
      <c r="S73" s="199"/>
      <c r="T73" s="14"/>
      <c r="U73" s="57">
        <f t="shared" si="14"/>
        <v>0</v>
      </c>
      <c r="V73" s="59"/>
      <c r="W73" s="14"/>
      <c r="X73" s="14"/>
      <c r="Y73" s="220"/>
      <c r="Z73" s="220"/>
      <c r="AA73" s="163"/>
      <c r="AB73" s="163"/>
      <c r="AC73" s="163"/>
      <c r="AD73" s="163"/>
      <c r="AE73" s="17"/>
      <c r="AF73" s="14"/>
      <c r="AG73" s="14"/>
      <c r="AH73" s="14"/>
      <c r="AI73" s="14"/>
      <c r="AJ73" s="14"/>
      <c r="AK73" s="14"/>
      <c r="AL73" s="14"/>
      <c r="AM73" s="14">
        <f t="shared" si="15"/>
        <v>0</v>
      </c>
      <c r="AN73" s="14">
        <f t="shared" si="16"/>
        <v>0</v>
      </c>
      <c r="AO73" s="14">
        <f t="shared" si="16"/>
        <v>0</v>
      </c>
      <c r="AP73" s="14">
        <f t="shared" si="16"/>
        <v>0</v>
      </c>
      <c r="AQ73" s="14">
        <f t="shared" si="16"/>
        <v>0</v>
      </c>
      <c r="AR73" s="57">
        <f t="shared" si="12"/>
        <v>0</v>
      </c>
      <c r="AS73" s="57">
        <f t="shared" si="12"/>
        <v>0</v>
      </c>
      <c r="AT73" s="57">
        <f t="shared" si="12"/>
        <v>0</v>
      </c>
      <c r="AU73" s="57">
        <f t="shared" si="12"/>
        <v>0</v>
      </c>
      <c r="AV73" s="57">
        <f t="shared" si="12"/>
        <v>0</v>
      </c>
      <c r="AW73" s="59" t="e">
        <f t="shared" si="11"/>
        <v>#DIV/0!</v>
      </c>
      <c r="AX73" s="59" t="e">
        <f t="shared" si="11"/>
        <v>#DIV/0!</v>
      </c>
      <c r="AY73" s="59" t="e">
        <f t="shared" si="11"/>
        <v>#DIV/0!</v>
      </c>
      <c r="AZ73" s="59" t="e">
        <f t="shared" si="11"/>
        <v>#DIV/0!</v>
      </c>
      <c r="BA73" s="59" t="e">
        <f t="shared" si="11"/>
        <v>#DIV/0!</v>
      </c>
      <c r="BB73" s="14"/>
    </row>
    <row r="74" spans="1:54" ht="14.25" hidden="1" customHeight="1">
      <c r="A74" s="3">
        <v>71</v>
      </c>
      <c r="B74" s="11" t="s">
        <v>63</v>
      </c>
      <c r="C74" s="132"/>
      <c r="D74" s="77"/>
      <c r="E74" s="15"/>
      <c r="F74" s="78"/>
      <c r="G74" s="230"/>
      <c r="H74" s="182"/>
      <c r="I74" s="100">
        <f t="shared" si="13"/>
        <v>0</v>
      </c>
      <c r="J74" s="57"/>
      <c r="K74" s="57"/>
      <c r="L74" s="57"/>
      <c r="M74" s="57"/>
      <c r="N74" s="14"/>
      <c r="O74" s="14"/>
      <c r="P74" s="14"/>
      <c r="Q74" s="14"/>
      <c r="R74" s="14"/>
      <c r="S74" s="199"/>
      <c r="T74" s="14"/>
      <c r="U74" s="57">
        <f t="shared" si="14"/>
        <v>0</v>
      </c>
      <c r="V74" s="59"/>
      <c r="W74" s="14"/>
      <c r="X74" s="14"/>
      <c r="Y74" s="220"/>
      <c r="Z74" s="220"/>
      <c r="AA74" s="163"/>
      <c r="AB74" s="163"/>
      <c r="AC74" s="163"/>
      <c r="AD74" s="163"/>
      <c r="AE74" s="17"/>
      <c r="AF74" s="14"/>
      <c r="AG74" s="14"/>
      <c r="AH74" s="14"/>
      <c r="AI74" s="14"/>
      <c r="AJ74" s="14"/>
      <c r="AK74" s="14"/>
      <c r="AL74" s="14"/>
      <c r="AM74" s="14">
        <f t="shared" si="15"/>
        <v>0</v>
      </c>
      <c r="AN74" s="14">
        <f t="shared" si="16"/>
        <v>0</v>
      </c>
      <c r="AO74" s="14">
        <f t="shared" si="16"/>
        <v>0</v>
      </c>
      <c r="AP74" s="14">
        <f t="shared" si="16"/>
        <v>0</v>
      </c>
      <c r="AQ74" s="14">
        <f t="shared" si="16"/>
        <v>0</v>
      </c>
      <c r="AR74" s="57">
        <f t="shared" si="12"/>
        <v>0</v>
      </c>
      <c r="AS74" s="57">
        <f t="shared" si="12"/>
        <v>0</v>
      </c>
      <c r="AT74" s="57">
        <f t="shared" si="12"/>
        <v>0</v>
      </c>
      <c r="AU74" s="57">
        <f t="shared" si="12"/>
        <v>0</v>
      </c>
      <c r="AV74" s="57">
        <f t="shared" si="12"/>
        <v>0</v>
      </c>
      <c r="AW74" s="59" t="e">
        <f t="shared" si="11"/>
        <v>#DIV/0!</v>
      </c>
      <c r="AX74" s="59" t="e">
        <f t="shared" si="11"/>
        <v>#DIV/0!</v>
      </c>
      <c r="AY74" s="59" t="e">
        <f t="shared" si="11"/>
        <v>#DIV/0!</v>
      </c>
      <c r="AZ74" s="59" t="e">
        <f t="shared" si="11"/>
        <v>#DIV/0!</v>
      </c>
      <c r="BA74" s="59" t="e">
        <f t="shared" si="11"/>
        <v>#DIV/0!</v>
      </c>
      <c r="BB74" s="14"/>
    </row>
    <row r="75" spans="1:54" ht="14.25" hidden="1" customHeight="1">
      <c r="A75" s="3">
        <v>72</v>
      </c>
      <c r="B75" s="11" t="s">
        <v>64</v>
      </c>
      <c r="C75" s="132"/>
      <c r="D75" s="77"/>
      <c r="E75" s="15"/>
      <c r="F75" s="78"/>
      <c r="G75" s="230"/>
      <c r="H75" s="182"/>
      <c r="I75" s="100">
        <f t="shared" si="13"/>
        <v>0</v>
      </c>
      <c r="J75" s="57"/>
      <c r="K75" s="57"/>
      <c r="L75" s="57"/>
      <c r="M75" s="57"/>
      <c r="N75" s="14"/>
      <c r="O75" s="14"/>
      <c r="P75" s="14"/>
      <c r="Q75" s="14"/>
      <c r="R75" s="14"/>
      <c r="S75" s="199"/>
      <c r="T75" s="14"/>
      <c r="U75" s="57">
        <f t="shared" si="14"/>
        <v>0</v>
      </c>
      <c r="V75" s="59"/>
      <c r="W75" s="14"/>
      <c r="X75" s="14"/>
      <c r="Y75" s="220"/>
      <c r="Z75" s="220"/>
      <c r="AA75" s="163"/>
      <c r="AB75" s="163"/>
      <c r="AC75" s="163"/>
      <c r="AD75" s="163"/>
      <c r="AE75" s="17"/>
      <c r="AF75" s="14"/>
      <c r="AG75" s="14"/>
      <c r="AH75" s="14"/>
      <c r="AI75" s="14"/>
      <c r="AJ75" s="14"/>
      <c r="AK75" s="14"/>
      <c r="AL75" s="14"/>
      <c r="AM75" s="14">
        <f t="shared" si="15"/>
        <v>0</v>
      </c>
      <c r="AN75" s="14">
        <f t="shared" si="16"/>
        <v>0</v>
      </c>
      <c r="AO75" s="14">
        <f t="shared" si="16"/>
        <v>0</v>
      </c>
      <c r="AP75" s="14">
        <f t="shared" si="16"/>
        <v>0</v>
      </c>
      <c r="AQ75" s="14">
        <f t="shared" si="16"/>
        <v>0</v>
      </c>
      <c r="AR75" s="57">
        <f t="shared" si="12"/>
        <v>0</v>
      </c>
      <c r="AS75" s="57">
        <f t="shared" si="12"/>
        <v>0</v>
      </c>
      <c r="AT75" s="57">
        <f t="shared" si="12"/>
        <v>0</v>
      </c>
      <c r="AU75" s="57">
        <f t="shared" si="12"/>
        <v>0</v>
      </c>
      <c r="AV75" s="57">
        <f t="shared" si="12"/>
        <v>0</v>
      </c>
      <c r="AW75" s="59" t="e">
        <f t="shared" si="11"/>
        <v>#DIV/0!</v>
      </c>
      <c r="AX75" s="59" t="e">
        <f t="shared" si="11"/>
        <v>#DIV/0!</v>
      </c>
      <c r="AY75" s="59" t="e">
        <f t="shared" si="11"/>
        <v>#DIV/0!</v>
      </c>
      <c r="AZ75" s="59" t="e">
        <f t="shared" si="11"/>
        <v>#DIV/0!</v>
      </c>
      <c r="BA75" s="59" t="e">
        <f t="shared" si="11"/>
        <v>#DIV/0!</v>
      </c>
      <c r="BB75" s="14"/>
    </row>
    <row r="76" spans="1:54" ht="14.25" hidden="1" customHeight="1">
      <c r="A76" s="3">
        <v>73</v>
      </c>
      <c r="B76" s="11" t="s">
        <v>65</v>
      </c>
      <c r="C76" s="132"/>
      <c r="D76" s="77"/>
      <c r="E76" s="15"/>
      <c r="F76" s="78"/>
      <c r="G76" s="230"/>
      <c r="H76" s="182"/>
      <c r="I76" s="100">
        <f t="shared" si="13"/>
        <v>0</v>
      </c>
      <c r="J76" s="57"/>
      <c r="K76" s="57"/>
      <c r="L76" s="57"/>
      <c r="M76" s="57"/>
      <c r="N76" s="14"/>
      <c r="O76" s="14"/>
      <c r="P76" s="14"/>
      <c r="Q76" s="14"/>
      <c r="R76" s="14"/>
      <c r="S76" s="199"/>
      <c r="T76" s="14"/>
      <c r="U76" s="57">
        <f t="shared" si="14"/>
        <v>0</v>
      </c>
      <c r="V76" s="59"/>
      <c r="W76" s="14"/>
      <c r="X76" s="14"/>
      <c r="Y76" s="220"/>
      <c r="Z76" s="220"/>
      <c r="AA76" s="163"/>
      <c r="AB76" s="163"/>
      <c r="AC76" s="163"/>
      <c r="AD76" s="163"/>
      <c r="AE76" s="17"/>
      <c r="AF76" s="14"/>
      <c r="AG76" s="14"/>
      <c r="AH76" s="14"/>
      <c r="AI76" s="14"/>
      <c r="AJ76" s="14"/>
      <c r="AK76" s="14"/>
      <c r="AL76" s="14"/>
      <c r="AM76" s="14">
        <f t="shared" si="15"/>
        <v>0</v>
      </c>
      <c r="AN76" s="14">
        <f t="shared" si="16"/>
        <v>0</v>
      </c>
      <c r="AO76" s="14">
        <f t="shared" si="16"/>
        <v>0</v>
      </c>
      <c r="AP76" s="14">
        <f t="shared" si="16"/>
        <v>0</v>
      </c>
      <c r="AQ76" s="14">
        <f t="shared" si="16"/>
        <v>0</v>
      </c>
      <c r="AR76" s="57">
        <f t="shared" si="12"/>
        <v>0</v>
      </c>
      <c r="AS76" s="57">
        <f t="shared" si="12"/>
        <v>0</v>
      </c>
      <c r="AT76" s="57">
        <f t="shared" si="12"/>
        <v>0</v>
      </c>
      <c r="AU76" s="57">
        <f t="shared" si="12"/>
        <v>0</v>
      </c>
      <c r="AV76" s="57">
        <f t="shared" si="12"/>
        <v>0</v>
      </c>
      <c r="AW76" s="59" t="e">
        <f t="shared" si="11"/>
        <v>#DIV/0!</v>
      </c>
      <c r="AX76" s="59" t="e">
        <f t="shared" si="11"/>
        <v>#DIV/0!</v>
      </c>
      <c r="AY76" s="59" t="e">
        <f t="shared" si="11"/>
        <v>#DIV/0!</v>
      </c>
      <c r="AZ76" s="59" t="e">
        <f t="shared" si="11"/>
        <v>#DIV/0!</v>
      </c>
      <c r="BA76" s="59" t="e">
        <f t="shared" si="11"/>
        <v>#DIV/0!</v>
      </c>
      <c r="BB76" s="14"/>
    </row>
    <row r="77" spans="1:54" ht="14.25" hidden="1" customHeight="1">
      <c r="A77" s="3">
        <v>74</v>
      </c>
      <c r="B77" s="11" t="s">
        <v>66</v>
      </c>
      <c r="C77" s="132"/>
      <c r="D77" s="77"/>
      <c r="E77" s="15"/>
      <c r="F77" s="78"/>
      <c r="G77" s="230"/>
      <c r="H77" s="182"/>
      <c r="I77" s="100">
        <f t="shared" si="13"/>
        <v>0</v>
      </c>
      <c r="J77" s="57"/>
      <c r="K77" s="57"/>
      <c r="L77" s="57"/>
      <c r="M77" s="57"/>
      <c r="N77" s="14"/>
      <c r="O77" s="14"/>
      <c r="P77" s="14"/>
      <c r="Q77" s="14"/>
      <c r="R77" s="14"/>
      <c r="S77" s="199"/>
      <c r="T77" s="14"/>
      <c r="U77" s="57">
        <f t="shared" si="14"/>
        <v>0</v>
      </c>
      <c r="V77" s="59"/>
      <c r="W77" s="14"/>
      <c r="X77" s="14"/>
      <c r="Y77" s="220"/>
      <c r="Z77" s="220"/>
      <c r="AA77" s="163"/>
      <c r="AB77" s="163"/>
      <c r="AC77" s="163"/>
      <c r="AD77" s="163"/>
      <c r="AE77" s="17"/>
      <c r="AF77" s="14"/>
      <c r="AG77" s="14"/>
      <c r="AH77" s="14"/>
      <c r="AI77" s="14"/>
      <c r="AJ77" s="14"/>
      <c r="AK77" s="14"/>
      <c r="AL77" s="14"/>
      <c r="AM77" s="14">
        <f t="shared" si="15"/>
        <v>0</v>
      </c>
      <c r="AN77" s="14">
        <f t="shared" si="16"/>
        <v>0</v>
      </c>
      <c r="AO77" s="14">
        <f t="shared" si="16"/>
        <v>0</v>
      </c>
      <c r="AP77" s="14">
        <f t="shared" si="16"/>
        <v>0</v>
      </c>
      <c r="AQ77" s="14">
        <f t="shared" si="16"/>
        <v>0</v>
      </c>
      <c r="AR77" s="57">
        <f t="shared" si="12"/>
        <v>0</v>
      </c>
      <c r="AS77" s="57">
        <f t="shared" si="12"/>
        <v>0</v>
      </c>
      <c r="AT77" s="57">
        <f t="shared" si="12"/>
        <v>0</v>
      </c>
      <c r="AU77" s="57">
        <f t="shared" si="12"/>
        <v>0</v>
      </c>
      <c r="AV77" s="57">
        <f t="shared" si="12"/>
        <v>0</v>
      </c>
      <c r="AW77" s="59" t="e">
        <f t="shared" si="11"/>
        <v>#DIV/0!</v>
      </c>
      <c r="AX77" s="59" t="e">
        <f t="shared" si="11"/>
        <v>#DIV/0!</v>
      </c>
      <c r="AY77" s="59" t="e">
        <f t="shared" si="11"/>
        <v>#DIV/0!</v>
      </c>
      <c r="AZ77" s="59" t="e">
        <f t="shared" si="11"/>
        <v>#DIV/0!</v>
      </c>
      <c r="BA77" s="59" t="e">
        <f t="shared" si="11"/>
        <v>#DIV/0!</v>
      </c>
      <c r="BB77" s="14"/>
    </row>
    <row r="78" spans="1:54" ht="14.25" hidden="1" customHeight="1" thickBot="1">
      <c r="A78" s="3">
        <v>75</v>
      </c>
      <c r="B78" s="11" t="s">
        <v>67</v>
      </c>
      <c r="C78" s="132"/>
      <c r="D78" s="77"/>
      <c r="E78" s="15"/>
      <c r="F78" s="78"/>
      <c r="G78" s="230"/>
      <c r="H78" s="182"/>
      <c r="I78" s="100">
        <f t="shared" si="13"/>
        <v>0</v>
      </c>
      <c r="J78" s="57"/>
      <c r="K78" s="57"/>
      <c r="L78" s="57"/>
      <c r="M78" s="57"/>
      <c r="N78" s="14"/>
      <c r="O78" s="14"/>
      <c r="P78" s="14"/>
      <c r="Q78" s="14"/>
      <c r="R78" s="14"/>
      <c r="S78" s="199"/>
      <c r="T78" s="14"/>
      <c r="U78" s="57">
        <f t="shared" si="14"/>
        <v>0</v>
      </c>
      <c r="V78" s="59"/>
      <c r="W78" s="14"/>
      <c r="X78" s="14"/>
      <c r="Y78" s="222"/>
      <c r="Z78" s="222"/>
      <c r="AA78" s="163"/>
      <c r="AB78" s="163"/>
      <c r="AC78" s="163"/>
      <c r="AD78" s="163"/>
      <c r="AE78" s="17"/>
      <c r="AF78" s="14"/>
      <c r="AG78" s="14"/>
      <c r="AH78" s="14"/>
      <c r="AI78" s="14"/>
      <c r="AJ78" s="14"/>
      <c r="AK78" s="14"/>
      <c r="AL78" s="14"/>
      <c r="AM78" s="14">
        <f t="shared" si="15"/>
        <v>0</v>
      </c>
      <c r="AN78" s="14">
        <f t="shared" si="16"/>
        <v>0</v>
      </c>
      <c r="AO78" s="14">
        <f t="shared" si="16"/>
        <v>0</v>
      </c>
      <c r="AP78" s="14">
        <f t="shared" si="16"/>
        <v>0</v>
      </c>
      <c r="AQ78" s="14">
        <f t="shared" si="16"/>
        <v>0</v>
      </c>
      <c r="AR78" s="57">
        <f t="shared" si="12"/>
        <v>0</v>
      </c>
      <c r="AS78" s="57">
        <f t="shared" si="12"/>
        <v>0</v>
      </c>
      <c r="AT78" s="57">
        <f t="shared" si="12"/>
        <v>0</v>
      </c>
      <c r="AU78" s="57">
        <f t="shared" si="12"/>
        <v>0</v>
      </c>
      <c r="AV78" s="57">
        <f t="shared" si="12"/>
        <v>0</v>
      </c>
      <c r="AW78" s="59" t="e">
        <f t="shared" si="11"/>
        <v>#DIV/0!</v>
      </c>
      <c r="AX78" s="59" t="e">
        <f t="shared" si="11"/>
        <v>#DIV/0!</v>
      </c>
      <c r="AY78" s="59" t="e">
        <f t="shared" si="11"/>
        <v>#DIV/0!</v>
      </c>
      <c r="AZ78" s="59" t="e">
        <f t="shared" si="11"/>
        <v>#DIV/0!</v>
      </c>
      <c r="BA78" s="59" t="e">
        <f t="shared" si="11"/>
        <v>#DIV/0!</v>
      </c>
      <c r="BB78" s="14"/>
    </row>
    <row r="79" spans="1:54" ht="14.25" hidden="1" customHeight="1">
      <c r="A79" s="3">
        <v>76</v>
      </c>
      <c r="B79" s="11" t="s">
        <v>68</v>
      </c>
      <c r="C79" s="132"/>
      <c r="D79" s="77"/>
      <c r="E79" s="15"/>
      <c r="F79" s="78"/>
      <c r="G79" s="230"/>
      <c r="H79" s="182"/>
      <c r="I79" s="100">
        <f t="shared" si="13"/>
        <v>0</v>
      </c>
      <c r="J79" s="57"/>
      <c r="K79" s="57"/>
      <c r="L79" s="57"/>
      <c r="M79" s="57"/>
      <c r="N79" s="14"/>
      <c r="O79" s="14"/>
      <c r="P79" s="14"/>
      <c r="Q79" s="14"/>
      <c r="R79" s="14"/>
      <c r="S79" s="199"/>
      <c r="T79" s="14"/>
      <c r="U79" s="57">
        <f t="shared" si="14"/>
        <v>0</v>
      </c>
      <c r="V79" s="59"/>
      <c r="W79" s="14"/>
      <c r="X79" s="14"/>
      <c r="Y79" s="226"/>
      <c r="Z79" s="226"/>
      <c r="AA79" s="163"/>
      <c r="AB79" s="163"/>
      <c r="AC79" s="163"/>
      <c r="AD79" s="163"/>
      <c r="AE79" s="17"/>
      <c r="AF79" s="14"/>
      <c r="AG79" s="14"/>
      <c r="AH79" s="14"/>
      <c r="AI79" s="14"/>
      <c r="AJ79" s="14"/>
      <c r="AK79" s="14"/>
      <c r="AL79" s="14"/>
      <c r="AM79" s="14">
        <f t="shared" si="15"/>
        <v>0</v>
      </c>
      <c r="AN79" s="14">
        <f t="shared" si="16"/>
        <v>0</v>
      </c>
      <c r="AO79" s="14">
        <f t="shared" si="16"/>
        <v>0</v>
      </c>
      <c r="AP79" s="14">
        <f t="shared" si="16"/>
        <v>0</v>
      </c>
      <c r="AQ79" s="14">
        <f t="shared" si="16"/>
        <v>0</v>
      </c>
      <c r="AR79" s="57">
        <f t="shared" si="12"/>
        <v>0</v>
      </c>
      <c r="AS79" s="57">
        <f t="shared" si="12"/>
        <v>0</v>
      </c>
      <c r="AT79" s="57">
        <f t="shared" si="12"/>
        <v>0</v>
      </c>
      <c r="AU79" s="57">
        <f t="shared" si="12"/>
        <v>0</v>
      </c>
      <c r="AV79" s="57">
        <f t="shared" si="12"/>
        <v>0</v>
      </c>
      <c r="AW79" s="59" t="e">
        <f t="shared" si="11"/>
        <v>#DIV/0!</v>
      </c>
      <c r="AX79" s="59" t="e">
        <f t="shared" si="11"/>
        <v>#DIV/0!</v>
      </c>
      <c r="AY79" s="59" t="e">
        <f t="shared" si="11"/>
        <v>#DIV/0!</v>
      </c>
      <c r="AZ79" s="59" t="e">
        <f t="shared" si="11"/>
        <v>#DIV/0!</v>
      </c>
      <c r="BA79" s="59" t="e">
        <f t="shared" si="11"/>
        <v>#DIV/0!</v>
      </c>
      <c r="BB79" s="14"/>
    </row>
    <row r="80" spans="1:54" ht="14.25" hidden="1" customHeight="1">
      <c r="A80" s="3">
        <v>77</v>
      </c>
      <c r="B80" s="11" t="s">
        <v>69</v>
      </c>
      <c r="C80" s="132"/>
      <c r="D80" s="77"/>
      <c r="E80" s="15"/>
      <c r="F80" s="78"/>
      <c r="G80" s="230"/>
      <c r="H80" s="182"/>
      <c r="I80" s="100">
        <f t="shared" si="13"/>
        <v>0</v>
      </c>
      <c r="J80" s="57"/>
      <c r="K80" s="57"/>
      <c r="L80" s="57"/>
      <c r="M80" s="57"/>
      <c r="N80" s="14"/>
      <c r="O80" s="14"/>
      <c r="P80" s="14"/>
      <c r="Q80" s="14"/>
      <c r="R80" s="14"/>
      <c r="S80" s="199"/>
      <c r="T80" s="14"/>
      <c r="U80" s="57">
        <f t="shared" si="14"/>
        <v>0</v>
      </c>
      <c r="V80" s="59"/>
      <c r="W80" s="14"/>
      <c r="X80" s="14"/>
      <c r="Y80" s="14"/>
      <c r="Z80" s="14"/>
      <c r="AA80" s="163"/>
      <c r="AB80" s="163"/>
      <c r="AC80" s="17"/>
      <c r="AD80" s="14"/>
      <c r="AE80" s="14"/>
      <c r="AF80" s="14"/>
      <c r="AG80" s="14"/>
      <c r="AH80" s="14"/>
      <c r="AI80" s="14"/>
      <c r="AJ80" s="14"/>
      <c r="AK80" s="14">
        <f t="shared" ref="AK80:AK111" si="17">AL80+AM80+AN80</f>
        <v>0</v>
      </c>
      <c r="AL80" s="14">
        <f t="shared" si="16"/>
        <v>0</v>
      </c>
      <c r="AM80" s="14">
        <f t="shared" si="16"/>
        <v>0</v>
      </c>
      <c r="AN80" s="14">
        <f t="shared" si="16"/>
        <v>0</v>
      </c>
      <c r="AO80" s="14">
        <f t="shared" si="16"/>
        <v>0</v>
      </c>
      <c r="AP80" s="57">
        <f t="shared" ref="AP80:AT130" si="18">I80-AK80</f>
        <v>0</v>
      </c>
      <c r="AQ80" s="57">
        <f t="shared" si="18"/>
        <v>0</v>
      </c>
      <c r="AR80" s="57">
        <f t="shared" si="18"/>
        <v>0</v>
      </c>
      <c r="AS80" s="57">
        <f t="shared" si="18"/>
        <v>0</v>
      </c>
      <c r="AT80" s="57">
        <f t="shared" si="18"/>
        <v>0</v>
      </c>
      <c r="AU80" s="59" t="e">
        <f t="shared" ref="AU80:AY130" si="19">I80/AK80-1</f>
        <v>#DIV/0!</v>
      </c>
      <c r="AV80" s="59" t="e">
        <f t="shared" si="19"/>
        <v>#DIV/0!</v>
      </c>
      <c r="AW80" s="59" t="e">
        <f t="shared" si="19"/>
        <v>#DIV/0!</v>
      </c>
      <c r="AX80" s="59" t="e">
        <f t="shared" si="19"/>
        <v>#DIV/0!</v>
      </c>
      <c r="AY80" s="59" t="e">
        <f t="shared" si="19"/>
        <v>#DIV/0!</v>
      </c>
      <c r="AZ80" s="14"/>
    </row>
    <row r="81" spans="1:52" ht="14.25" hidden="1" customHeight="1">
      <c r="A81" s="3">
        <v>78</v>
      </c>
      <c r="B81" s="11" t="s">
        <v>70</v>
      </c>
      <c r="C81" s="132"/>
      <c r="D81" s="77"/>
      <c r="E81" s="15"/>
      <c r="F81" s="78"/>
      <c r="G81" s="230"/>
      <c r="H81" s="182"/>
      <c r="I81" s="100">
        <f t="shared" si="13"/>
        <v>0</v>
      </c>
      <c r="J81" s="57"/>
      <c r="K81" s="57"/>
      <c r="L81" s="57"/>
      <c r="M81" s="57"/>
      <c r="N81" s="14"/>
      <c r="O81" s="14"/>
      <c r="P81" s="14"/>
      <c r="Q81" s="14"/>
      <c r="R81" s="14"/>
      <c r="S81" s="199"/>
      <c r="T81" s="14"/>
      <c r="U81" s="57">
        <f t="shared" si="14"/>
        <v>0</v>
      </c>
      <c r="V81" s="59"/>
      <c r="W81" s="14"/>
      <c r="X81" s="14"/>
      <c r="Y81" s="14"/>
      <c r="Z81" s="14"/>
      <c r="AA81" s="163"/>
      <c r="AB81" s="163"/>
      <c r="AC81" s="17"/>
      <c r="AD81" s="14"/>
      <c r="AE81" s="14"/>
      <c r="AF81" s="14"/>
      <c r="AG81" s="14"/>
      <c r="AH81" s="14"/>
      <c r="AI81" s="14"/>
      <c r="AJ81" s="14"/>
      <c r="AK81" s="14">
        <f t="shared" si="17"/>
        <v>0</v>
      </c>
      <c r="AL81" s="14">
        <f t="shared" si="16"/>
        <v>0</v>
      </c>
      <c r="AM81" s="14">
        <f t="shared" si="16"/>
        <v>0</v>
      </c>
      <c r="AN81" s="14">
        <f t="shared" si="16"/>
        <v>0</v>
      </c>
      <c r="AO81" s="14">
        <f t="shared" si="16"/>
        <v>0</v>
      </c>
      <c r="AP81" s="57">
        <f t="shared" si="18"/>
        <v>0</v>
      </c>
      <c r="AQ81" s="57">
        <f t="shared" si="18"/>
        <v>0</v>
      </c>
      <c r="AR81" s="57">
        <f t="shared" si="18"/>
        <v>0</v>
      </c>
      <c r="AS81" s="57">
        <f t="shared" si="18"/>
        <v>0</v>
      </c>
      <c r="AT81" s="57">
        <f t="shared" si="18"/>
        <v>0</v>
      </c>
      <c r="AU81" s="59" t="e">
        <f t="shared" si="19"/>
        <v>#DIV/0!</v>
      </c>
      <c r="AV81" s="59" t="e">
        <f t="shared" si="19"/>
        <v>#DIV/0!</v>
      </c>
      <c r="AW81" s="59" t="e">
        <f t="shared" si="19"/>
        <v>#DIV/0!</v>
      </c>
      <c r="AX81" s="59" t="e">
        <f t="shared" si="19"/>
        <v>#DIV/0!</v>
      </c>
      <c r="AY81" s="59" t="e">
        <f t="shared" si="19"/>
        <v>#DIV/0!</v>
      </c>
      <c r="AZ81" s="14"/>
    </row>
    <row r="82" spans="1:52" ht="14.25" hidden="1" customHeight="1">
      <c r="A82" s="3">
        <v>79</v>
      </c>
      <c r="B82" s="11" t="s">
        <v>71</v>
      </c>
      <c r="C82" s="132"/>
      <c r="D82" s="77"/>
      <c r="E82" s="15"/>
      <c r="F82" s="78"/>
      <c r="G82" s="230"/>
      <c r="H82" s="182"/>
      <c r="I82" s="100">
        <f t="shared" si="13"/>
        <v>0</v>
      </c>
      <c r="J82" s="57"/>
      <c r="K82" s="57"/>
      <c r="L82" s="57"/>
      <c r="M82" s="57"/>
      <c r="N82" s="14"/>
      <c r="O82" s="14"/>
      <c r="P82" s="14"/>
      <c r="Q82" s="14"/>
      <c r="R82" s="14"/>
      <c r="S82" s="199"/>
      <c r="T82" s="14"/>
      <c r="U82" s="57">
        <f t="shared" si="14"/>
        <v>0</v>
      </c>
      <c r="V82" s="59"/>
      <c r="W82" s="14"/>
      <c r="X82" s="14"/>
      <c r="Y82" s="14"/>
      <c r="Z82" s="14"/>
      <c r="AA82" s="163"/>
      <c r="AB82" s="163"/>
      <c r="AC82" s="17"/>
      <c r="AD82" s="14"/>
      <c r="AE82" s="14"/>
      <c r="AF82" s="14"/>
      <c r="AG82" s="14"/>
      <c r="AH82" s="14"/>
      <c r="AI82" s="14"/>
      <c r="AJ82" s="14"/>
      <c r="AK82" s="14">
        <f t="shared" si="17"/>
        <v>0</v>
      </c>
      <c r="AL82" s="14">
        <f t="shared" si="16"/>
        <v>0</v>
      </c>
      <c r="AM82" s="14">
        <f t="shared" si="16"/>
        <v>0</v>
      </c>
      <c r="AN82" s="14">
        <f t="shared" si="16"/>
        <v>0</v>
      </c>
      <c r="AO82" s="14">
        <f t="shared" si="16"/>
        <v>0</v>
      </c>
      <c r="AP82" s="57">
        <f t="shared" si="18"/>
        <v>0</v>
      </c>
      <c r="AQ82" s="57">
        <f t="shared" si="18"/>
        <v>0</v>
      </c>
      <c r="AR82" s="57">
        <f t="shared" si="18"/>
        <v>0</v>
      </c>
      <c r="AS82" s="57">
        <f t="shared" si="18"/>
        <v>0</v>
      </c>
      <c r="AT82" s="57">
        <f t="shared" si="18"/>
        <v>0</v>
      </c>
      <c r="AU82" s="59" t="e">
        <f t="shared" si="19"/>
        <v>#DIV/0!</v>
      </c>
      <c r="AV82" s="59" t="e">
        <f t="shared" si="19"/>
        <v>#DIV/0!</v>
      </c>
      <c r="AW82" s="59" t="e">
        <f t="shared" si="19"/>
        <v>#DIV/0!</v>
      </c>
      <c r="AX82" s="59" t="e">
        <f t="shared" si="19"/>
        <v>#DIV/0!</v>
      </c>
      <c r="AY82" s="59" t="e">
        <f t="shared" si="19"/>
        <v>#DIV/0!</v>
      </c>
      <c r="AZ82" s="14"/>
    </row>
    <row r="83" spans="1:52" ht="14.25" hidden="1" customHeight="1">
      <c r="A83" s="3">
        <v>80</v>
      </c>
      <c r="B83" s="11" t="s">
        <v>72</v>
      </c>
      <c r="C83" s="132"/>
      <c r="D83" s="77"/>
      <c r="E83" s="15"/>
      <c r="F83" s="78"/>
      <c r="G83" s="230"/>
      <c r="H83" s="182"/>
      <c r="I83" s="100">
        <f t="shared" si="13"/>
        <v>0</v>
      </c>
      <c r="J83" s="57"/>
      <c r="K83" s="57"/>
      <c r="L83" s="57"/>
      <c r="M83" s="57"/>
      <c r="N83" s="14"/>
      <c r="O83" s="14"/>
      <c r="P83" s="14"/>
      <c r="Q83" s="14"/>
      <c r="R83" s="14"/>
      <c r="S83" s="199"/>
      <c r="T83" s="14"/>
      <c r="U83" s="57">
        <f t="shared" si="14"/>
        <v>0</v>
      </c>
      <c r="V83" s="59"/>
      <c r="W83" s="14"/>
      <c r="X83" s="14"/>
      <c r="Y83" s="14"/>
      <c r="Z83" s="14"/>
      <c r="AA83" s="163"/>
      <c r="AB83" s="163"/>
      <c r="AC83" s="17"/>
      <c r="AD83" s="14"/>
      <c r="AE83" s="14"/>
      <c r="AF83" s="14"/>
      <c r="AG83" s="14"/>
      <c r="AH83" s="14"/>
      <c r="AI83" s="14"/>
      <c r="AJ83" s="14"/>
      <c r="AK83" s="14">
        <f t="shared" si="17"/>
        <v>0</v>
      </c>
      <c r="AL83" s="14">
        <f t="shared" si="16"/>
        <v>0</v>
      </c>
      <c r="AM83" s="14">
        <f t="shared" si="16"/>
        <v>0</v>
      </c>
      <c r="AN83" s="14">
        <f t="shared" si="16"/>
        <v>0</v>
      </c>
      <c r="AO83" s="14">
        <f t="shared" si="16"/>
        <v>0</v>
      </c>
      <c r="AP83" s="57">
        <f t="shared" si="18"/>
        <v>0</v>
      </c>
      <c r="AQ83" s="57">
        <f t="shared" si="18"/>
        <v>0</v>
      </c>
      <c r="AR83" s="57">
        <f t="shared" si="18"/>
        <v>0</v>
      </c>
      <c r="AS83" s="57">
        <f t="shared" si="18"/>
        <v>0</v>
      </c>
      <c r="AT83" s="57">
        <f t="shared" si="18"/>
        <v>0</v>
      </c>
      <c r="AU83" s="59" t="e">
        <f t="shared" si="19"/>
        <v>#DIV/0!</v>
      </c>
      <c r="AV83" s="59" t="e">
        <f t="shared" si="19"/>
        <v>#DIV/0!</v>
      </c>
      <c r="AW83" s="59" t="e">
        <f t="shared" si="19"/>
        <v>#DIV/0!</v>
      </c>
      <c r="AX83" s="59" t="e">
        <f t="shared" si="19"/>
        <v>#DIV/0!</v>
      </c>
      <c r="AY83" s="59" t="e">
        <f t="shared" si="19"/>
        <v>#DIV/0!</v>
      </c>
      <c r="AZ83" s="14"/>
    </row>
    <row r="84" spans="1:52" ht="14.25" hidden="1" customHeight="1">
      <c r="A84" s="3">
        <v>81</v>
      </c>
      <c r="B84" s="11" t="s">
        <v>73</v>
      </c>
      <c r="C84" s="132"/>
      <c r="D84" s="77"/>
      <c r="E84" s="15"/>
      <c r="F84" s="78"/>
      <c r="G84" s="230"/>
      <c r="H84" s="182"/>
      <c r="I84" s="100">
        <f t="shared" si="13"/>
        <v>0</v>
      </c>
      <c r="J84" s="57"/>
      <c r="K84" s="57"/>
      <c r="L84" s="57"/>
      <c r="M84" s="57"/>
      <c r="N84" s="14"/>
      <c r="O84" s="14"/>
      <c r="P84" s="14"/>
      <c r="Q84" s="14"/>
      <c r="R84" s="14"/>
      <c r="S84" s="199"/>
      <c r="T84" s="14"/>
      <c r="U84" s="57">
        <f t="shared" si="14"/>
        <v>0</v>
      </c>
      <c r="V84" s="59"/>
      <c r="W84" s="14"/>
      <c r="X84" s="14"/>
      <c r="Y84" s="14"/>
      <c r="Z84" s="14"/>
      <c r="AA84" s="163"/>
      <c r="AB84" s="163"/>
      <c r="AC84" s="17"/>
      <c r="AD84" s="14"/>
      <c r="AE84" s="14"/>
      <c r="AF84" s="14"/>
      <c r="AG84" s="14"/>
      <c r="AH84" s="14"/>
      <c r="AI84" s="14"/>
      <c r="AJ84" s="14"/>
      <c r="AK84" s="14">
        <f t="shared" si="17"/>
        <v>0</v>
      </c>
      <c r="AL84" s="14">
        <f t="shared" si="16"/>
        <v>0</v>
      </c>
      <c r="AM84" s="14">
        <f t="shared" si="16"/>
        <v>0</v>
      </c>
      <c r="AN84" s="14">
        <f t="shared" si="16"/>
        <v>0</v>
      </c>
      <c r="AO84" s="14">
        <f t="shared" si="16"/>
        <v>0</v>
      </c>
      <c r="AP84" s="57">
        <f t="shared" si="18"/>
        <v>0</v>
      </c>
      <c r="AQ84" s="57">
        <f t="shared" si="18"/>
        <v>0</v>
      </c>
      <c r="AR84" s="57">
        <f t="shared" si="18"/>
        <v>0</v>
      </c>
      <c r="AS84" s="57">
        <f t="shared" si="18"/>
        <v>0</v>
      </c>
      <c r="AT84" s="57">
        <f t="shared" si="18"/>
        <v>0</v>
      </c>
      <c r="AU84" s="59" t="e">
        <f t="shared" si="19"/>
        <v>#DIV/0!</v>
      </c>
      <c r="AV84" s="59" t="e">
        <f t="shared" si="19"/>
        <v>#DIV/0!</v>
      </c>
      <c r="AW84" s="59" t="e">
        <f t="shared" si="19"/>
        <v>#DIV/0!</v>
      </c>
      <c r="AX84" s="59" t="e">
        <f t="shared" si="19"/>
        <v>#DIV/0!</v>
      </c>
      <c r="AY84" s="59" t="e">
        <f t="shared" si="19"/>
        <v>#DIV/0!</v>
      </c>
      <c r="AZ84" s="14"/>
    </row>
    <row r="85" spans="1:52" ht="14.25" hidden="1" customHeight="1">
      <c r="A85" s="3">
        <v>82</v>
      </c>
      <c r="B85" s="11" t="s">
        <v>74</v>
      </c>
      <c r="C85" s="132"/>
      <c r="D85" s="77"/>
      <c r="E85" s="15"/>
      <c r="F85" s="78"/>
      <c r="G85" s="230"/>
      <c r="H85" s="182"/>
      <c r="I85" s="100">
        <f t="shared" si="13"/>
        <v>0</v>
      </c>
      <c r="J85" s="57"/>
      <c r="K85" s="57"/>
      <c r="L85" s="57"/>
      <c r="M85" s="57"/>
      <c r="N85" s="14"/>
      <c r="O85" s="14"/>
      <c r="P85" s="14"/>
      <c r="Q85" s="14"/>
      <c r="R85" s="14"/>
      <c r="S85" s="199"/>
      <c r="T85" s="14"/>
      <c r="U85" s="57">
        <f t="shared" si="14"/>
        <v>0</v>
      </c>
      <c r="V85" s="59"/>
      <c r="W85" s="14"/>
      <c r="X85" s="14"/>
      <c r="Y85" s="14"/>
      <c r="Z85" s="14"/>
      <c r="AA85" s="163"/>
      <c r="AB85" s="163"/>
      <c r="AC85" s="17"/>
      <c r="AD85" s="14"/>
      <c r="AE85" s="14"/>
      <c r="AF85" s="14"/>
      <c r="AG85" s="14"/>
      <c r="AH85" s="14"/>
      <c r="AI85" s="14"/>
      <c r="AJ85" s="14"/>
      <c r="AK85" s="14">
        <f t="shared" si="17"/>
        <v>0</v>
      </c>
      <c r="AL85" s="14">
        <f t="shared" si="16"/>
        <v>0</v>
      </c>
      <c r="AM85" s="14">
        <f t="shared" si="16"/>
        <v>0</v>
      </c>
      <c r="AN85" s="14">
        <f t="shared" si="16"/>
        <v>0</v>
      </c>
      <c r="AO85" s="14">
        <f t="shared" si="16"/>
        <v>0</v>
      </c>
      <c r="AP85" s="57">
        <f t="shared" si="18"/>
        <v>0</v>
      </c>
      <c r="AQ85" s="57">
        <f t="shared" si="18"/>
        <v>0</v>
      </c>
      <c r="AR85" s="57">
        <f t="shared" si="18"/>
        <v>0</v>
      </c>
      <c r="AS85" s="57">
        <f t="shared" si="18"/>
        <v>0</v>
      </c>
      <c r="AT85" s="57">
        <f t="shared" si="18"/>
        <v>0</v>
      </c>
      <c r="AU85" s="59" t="e">
        <f t="shared" si="19"/>
        <v>#DIV/0!</v>
      </c>
      <c r="AV85" s="59" t="e">
        <f t="shared" si="19"/>
        <v>#DIV/0!</v>
      </c>
      <c r="AW85" s="59" t="e">
        <f t="shared" si="19"/>
        <v>#DIV/0!</v>
      </c>
      <c r="AX85" s="59" t="e">
        <f t="shared" si="19"/>
        <v>#DIV/0!</v>
      </c>
      <c r="AY85" s="59" t="e">
        <f t="shared" si="19"/>
        <v>#DIV/0!</v>
      </c>
      <c r="AZ85" s="14"/>
    </row>
    <row r="86" spans="1:52" ht="14.25" hidden="1" customHeight="1">
      <c r="A86" s="3">
        <v>83</v>
      </c>
      <c r="B86" s="11" t="s">
        <v>75</v>
      </c>
      <c r="C86" s="132"/>
      <c r="D86" s="77"/>
      <c r="E86" s="15"/>
      <c r="F86" s="78"/>
      <c r="G86" s="230"/>
      <c r="H86" s="182"/>
      <c r="I86" s="100">
        <f t="shared" si="13"/>
        <v>0</v>
      </c>
      <c r="J86" s="57"/>
      <c r="K86" s="57"/>
      <c r="L86" s="57"/>
      <c r="M86" s="57"/>
      <c r="N86" s="14"/>
      <c r="O86" s="14"/>
      <c r="P86" s="14"/>
      <c r="Q86" s="14"/>
      <c r="R86" s="14"/>
      <c r="S86" s="199"/>
      <c r="T86" s="14"/>
      <c r="U86" s="57">
        <f t="shared" si="14"/>
        <v>0</v>
      </c>
      <c r="V86" s="59"/>
      <c r="W86" s="14"/>
      <c r="X86" s="14"/>
      <c r="Y86" s="14"/>
      <c r="Z86" s="14"/>
      <c r="AA86" s="163"/>
      <c r="AB86" s="163"/>
      <c r="AC86" s="17"/>
      <c r="AD86" s="14"/>
      <c r="AE86" s="14"/>
      <c r="AF86" s="14"/>
      <c r="AG86" s="14"/>
      <c r="AH86" s="14"/>
      <c r="AI86" s="14"/>
      <c r="AJ86" s="14"/>
      <c r="AK86" s="14">
        <f t="shared" si="17"/>
        <v>0</v>
      </c>
      <c r="AL86" s="14">
        <f t="shared" si="16"/>
        <v>0</v>
      </c>
      <c r="AM86" s="14">
        <f t="shared" si="16"/>
        <v>0</v>
      </c>
      <c r="AN86" s="14">
        <f t="shared" si="16"/>
        <v>0</v>
      </c>
      <c r="AO86" s="14">
        <f t="shared" si="16"/>
        <v>0</v>
      </c>
      <c r="AP86" s="57">
        <f t="shared" si="18"/>
        <v>0</v>
      </c>
      <c r="AQ86" s="57">
        <f t="shared" si="18"/>
        <v>0</v>
      </c>
      <c r="AR86" s="57">
        <f t="shared" si="18"/>
        <v>0</v>
      </c>
      <c r="AS86" s="57">
        <f t="shared" si="18"/>
        <v>0</v>
      </c>
      <c r="AT86" s="57">
        <f t="shared" si="18"/>
        <v>0</v>
      </c>
      <c r="AU86" s="59" t="e">
        <f t="shared" si="19"/>
        <v>#DIV/0!</v>
      </c>
      <c r="AV86" s="59" t="e">
        <f t="shared" si="19"/>
        <v>#DIV/0!</v>
      </c>
      <c r="AW86" s="59" t="e">
        <f t="shared" si="19"/>
        <v>#DIV/0!</v>
      </c>
      <c r="AX86" s="59" t="e">
        <f t="shared" si="19"/>
        <v>#DIV/0!</v>
      </c>
      <c r="AY86" s="59" t="e">
        <f t="shared" si="19"/>
        <v>#DIV/0!</v>
      </c>
      <c r="AZ86" s="14"/>
    </row>
    <row r="87" spans="1:52" ht="14.25" hidden="1" customHeight="1">
      <c r="A87" s="3">
        <v>84</v>
      </c>
      <c r="B87" s="11" t="s">
        <v>76</v>
      </c>
      <c r="C87" s="132"/>
      <c r="D87" s="77"/>
      <c r="E87" s="15"/>
      <c r="F87" s="78"/>
      <c r="G87" s="230"/>
      <c r="H87" s="182"/>
      <c r="I87" s="100">
        <f t="shared" si="13"/>
        <v>0</v>
      </c>
      <c r="J87" s="57"/>
      <c r="K87" s="57"/>
      <c r="L87" s="57"/>
      <c r="M87" s="57"/>
      <c r="N87" s="14"/>
      <c r="O87" s="14"/>
      <c r="P87" s="14"/>
      <c r="Q87" s="14"/>
      <c r="R87" s="14"/>
      <c r="S87" s="199"/>
      <c r="T87" s="14"/>
      <c r="U87" s="57">
        <f t="shared" si="14"/>
        <v>0</v>
      </c>
      <c r="V87" s="59"/>
      <c r="W87" s="14"/>
      <c r="X87" s="14"/>
      <c r="Y87" s="14"/>
      <c r="Z87" s="14"/>
      <c r="AA87" s="163"/>
      <c r="AB87" s="163"/>
      <c r="AC87" s="17"/>
      <c r="AD87" s="14"/>
      <c r="AE87" s="14"/>
      <c r="AF87" s="14"/>
      <c r="AG87" s="14"/>
      <c r="AH87" s="14"/>
      <c r="AI87" s="14"/>
      <c r="AJ87" s="14"/>
      <c r="AK87" s="14">
        <f t="shared" si="17"/>
        <v>0</v>
      </c>
      <c r="AL87" s="14">
        <f t="shared" si="16"/>
        <v>0</v>
      </c>
      <c r="AM87" s="14">
        <f t="shared" si="16"/>
        <v>0</v>
      </c>
      <c r="AN87" s="14">
        <f t="shared" si="16"/>
        <v>0</v>
      </c>
      <c r="AO87" s="14">
        <f t="shared" si="16"/>
        <v>0</v>
      </c>
      <c r="AP87" s="57">
        <f t="shared" si="18"/>
        <v>0</v>
      </c>
      <c r="AQ87" s="57">
        <f t="shared" si="18"/>
        <v>0</v>
      </c>
      <c r="AR87" s="57">
        <f t="shared" si="18"/>
        <v>0</v>
      </c>
      <c r="AS87" s="57">
        <f t="shared" si="18"/>
        <v>0</v>
      </c>
      <c r="AT87" s="57">
        <f t="shared" si="18"/>
        <v>0</v>
      </c>
      <c r="AU87" s="59" t="e">
        <f t="shared" si="19"/>
        <v>#DIV/0!</v>
      </c>
      <c r="AV87" s="59" t="e">
        <f t="shared" si="19"/>
        <v>#DIV/0!</v>
      </c>
      <c r="AW87" s="59" t="e">
        <f t="shared" si="19"/>
        <v>#DIV/0!</v>
      </c>
      <c r="AX87" s="59" t="e">
        <f t="shared" si="19"/>
        <v>#DIV/0!</v>
      </c>
      <c r="AY87" s="59" t="e">
        <f t="shared" si="19"/>
        <v>#DIV/0!</v>
      </c>
      <c r="AZ87" s="14"/>
    </row>
    <row r="88" spans="1:52" ht="14.25" hidden="1" customHeight="1">
      <c r="A88" s="3">
        <v>85</v>
      </c>
      <c r="B88" s="11" t="s">
        <v>77</v>
      </c>
      <c r="C88" s="132"/>
      <c r="D88" s="77"/>
      <c r="E88" s="15"/>
      <c r="F88" s="78"/>
      <c r="G88" s="230"/>
      <c r="H88" s="182"/>
      <c r="I88" s="100">
        <f t="shared" si="13"/>
        <v>0</v>
      </c>
      <c r="J88" s="57"/>
      <c r="K88" s="57"/>
      <c r="L88" s="57"/>
      <c r="M88" s="57"/>
      <c r="N88" s="14"/>
      <c r="O88" s="14"/>
      <c r="P88" s="14"/>
      <c r="Q88" s="14"/>
      <c r="R88" s="14"/>
      <c r="S88" s="199"/>
      <c r="T88" s="14"/>
      <c r="U88" s="57">
        <f t="shared" si="14"/>
        <v>0</v>
      </c>
      <c r="V88" s="59"/>
      <c r="W88" s="14"/>
      <c r="X88" s="14"/>
      <c r="Y88" s="14"/>
      <c r="Z88" s="14"/>
      <c r="AA88" s="163"/>
      <c r="AB88" s="163"/>
      <c r="AC88" s="17"/>
      <c r="AD88" s="14"/>
      <c r="AE88" s="14"/>
      <c r="AF88" s="14"/>
      <c r="AG88" s="14"/>
      <c r="AH88" s="14"/>
      <c r="AI88" s="14"/>
      <c r="AJ88" s="14"/>
      <c r="AK88" s="14">
        <f t="shared" si="17"/>
        <v>0</v>
      </c>
      <c r="AL88" s="14">
        <f t="shared" si="16"/>
        <v>0</v>
      </c>
      <c r="AM88" s="14">
        <f t="shared" si="16"/>
        <v>0</v>
      </c>
      <c r="AN88" s="14">
        <f t="shared" si="16"/>
        <v>0</v>
      </c>
      <c r="AO88" s="14">
        <f t="shared" si="16"/>
        <v>0</v>
      </c>
      <c r="AP88" s="57">
        <f t="shared" si="18"/>
        <v>0</v>
      </c>
      <c r="AQ88" s="57">
        <f t="shared" si="18"/>
        <v>0</v>
      </c>
      <c r="AR88" s="57">
        <f t="shared" si="18"/>
        <v>0</v>
      </c>
      <c r="AS88" s="57">
        <f t="shared" si="18"/>
        <v>0</v>
      </c>
      <c r="AT88" s="57">
        <f t="shared" si="18"/>
        <v>0</v>
      </c>
      <c r="AU88" s="59" t="e">
        <f t="shared" si="19"/>
        <v>#DIV/0!</v>
      </c>
      <c r="AV88" s="59" t="e">
        <f t="shared" si="19"/>
        <v>#DIV/0!</v>
      </c>
      <c r="AW88" s="59" t="e">
        <f t="shared" si="19"/>
        <v>#DIV/0!</v>
      </c>
      <c r="AX88" s="59" t="e">
        <f t="shared" si="19"/>
        <v>#DIV/0!</v>
      </c>
      <c r="AY88" s="59" t="e">
        <f t="shared" si="19"/>
        <v>#DIV/0!</v>
      </c>
      <c r="AZ88" s="14"/>
    </row>
    <row r="89" spans="1:52" ht="14.25" hidden="1" customHeight="1">
      <c r="A89" s="3">
        <v>86</v>
      </c>
      <c r="B89" s="11" t="s">
        <v>78</v>
      </c>
      <c r="C89" s="132"/>
      <c r="D89" s="77"/>
      <c r="E89" s="15"/>
      <c r="F89" s="78"/>
      <c r="G89" s="230"/>
      <c r="H89" s="182"/>
      <c r="I89" s="100">
        <f t="shared" si="13"/>
        <v>0</v>
      </c>
      <c r="J89" s="57"/>
      <c r="K89" s="57"/>
      <c r="L89" s="57"/>
      <c r="M89" s="57"/>
      <c r="N89" s="14"/>
      <c r="O89" s="14"/>
      <c r="P89" s="14"/>
      <c r="Q89" s="14"/>
      <c r="R89" s="14"/>
      <c r="S89" s="199"/>
      <c r="T89" s="14"/>
      <c r="U89" s="57">
        <f t="shared" si="14"/>
        <v>0</v>
      </c>
      <c r="V89" s="59"/>
      <c r="W89" s="14"/>
      <c r="X89" s="14"/>
      <c r="Y89" s="14"/>
      <c r="Z89" s="14"/>
      <c r="AA89" s="163"/>
      <c r="AB89" s="163"/>
      <c r="AC89" s="17"/>
      <c r="AD89" s="14"/>
      <c r="AE89" s="14"/>
      <c r="AF89" s="14"/>
      <c r="AG89" s="14"/>
      <c r="AH89" s="14"/>
      <c r="AI89" s="14"/>
      <c r="AJ89" s="14"/>
      <c r="AK89" s="14">
        <f t="shared" si="17"/>
        <v>0</v>
      </c>
      <c r="AL89" s="14">
        <f t="shared" si="16"/>
        <v>0</v>
      </c>
      <c r="AM89" s="14">
        <f t="shared" si="16"/>
        <v>0</v>
      </c>
      <c r="AN89" s="14">
        <f t="shared" si="16"/>
        <v>0</v>
      </c>
      <c r="AO89" s="14">
        <f t="shared" si="16"/>
        <v>0</v>
      </c>
      <c r="AP89" s="57">
        <f t="shared" si="18"/>
        <v>0</v>
      </c>
      <c r="AQ89" s="57">
        <f t="shared" si="18"/>
        <v>0</v>
      </c>
      <c r="AR89" s="57">
        <f t="shared" si="18"/>
        <v>0</v>
      </c>
      <c r="AS89" s="57">
        <f t="shared" si="18"/>
        <v>0</v>
      </c>
      <c r="AT89" s="57">
        <f t="shared" si="18"/>
        <v>0</v>
      </c>
      <c r="AU89" s="59" t="e">
        <f t="shared" si="19"/>
        <v>#DIV/0!</v>
      </c>
      <c r="AV89" s="59" t="e">
        <f t="shared" si="19"/>
        <v>#DIV/0!</v>
      </c>
      <c r="AW89" s="59" t="e">
        <f t="shared" si="19"/>
        <v>#DIV/0!</v>
      </c>
      <c r="AX89" s="59" t="e">
        <f t="shared" si="19"/>
        <v>#DIV/0!</v>
      </c>
      <c r="AY89" s="59" t="e">
        <f t="shared" si="19"/>
        <v>#DIV/0!</v>
      </c>
      <c r="AZ89" s="14"/>
    </row>
    <row r="90" spans="1:52" ht="14.25" hidden="1" customHeight="1">
      <c r="A90" s="3">
        <v>87</v>
      </c>
      <c r="B90" s="12" t="s">
        <v>79</v>
      </c>
      <c r="C90" s="132"/>
      <c r="D90" s="77"/>
      <c r="E90" s="15"/>
      <c r="F90" s="78"/>
      <c r="G90" s="230"/>
      <c r="H90" s="182"/>
      <c r="I90" s="100">
        <f t="shared" si="13"/>
        <v>0</v>
      </c>
      <c r="J90" s="57"/>
      <c r="K90" s="57"/>
      <c r="L90" s="57"/>
      <c r="M90" s="57"/>
      <c r="N90" s="14"/>
      <c r="O90" s="14"/>
      <c r="P90" s="14"/>
      <c r="Q90" s="14"/>
      <c r="R90" s="14"/>
      <c r="S90" s="199"/>
      <c r="T90" s="14"/>
      <c r="U90" s="57">
        <f t="shared" si="14"/>
        <v>0</v>
      </c>
      <c r="V90" s="59"/>
      <c r="W90" s="14"/>
      <c r="X90" s="14"/>
      <c r="Y90" s="14"/>
      <c r="Z90" s="14"/>
      <c r="AA90" s="163"/>
      <c r="AB90" s="163"/>
      <c r="AC90" s="17"/>
      <c r="AD90" s="14"/>
      <c r="AE90" s="14"/>
      <c r="AF90" s="14"/>
      <c r="AG90" s="14"/>
      <c r="AH90" s="14"/>
      <c r="AI90" s="14"/>
      <c r="AJ90" s="14"/>
      <c r="AK90" s="14">
        <f t="shared" si="17"/>
        <v>0</v>
      </c>
      <c r="AL90" s="14">
        <f t="shared" si="16"/>
        <v>0</v>
      </c>
      <c r="AM90" s="14">
        <f t="shared" si="16"/>
        <v>0</v>
      </c>
      <c r="AN90" s="14">
        <f t="shared" si="16"/>
        <v>0</v>
      </c>
      <c r="AO90" s="14">
        <f t="shared" si="16"/>
        <v>0</v>
      </c>
      <c r="AP90" s="57">
        <f t="shared" si="18"/>
        <v>0</v>
      </c>
      <c r="AQ90" s="57">
        <f t="shared" si="18"/>
        <v>0</v>
      </c>
      <c r="AR90" s="57">
        <f t="shared" si="18"/>
        <v>0</v>
      </c>
      <c r="AS90" s="57">
        <f t="shared" si="18"/>
        <v>0</v>
      </c>
      <c r="AT90" s="57">
        <f t="shared" si="18"/>
        <v>0</v>
      </c>
      <c r="AU90" s="59" t="e">
        <f t="shared" si="19"/>
        <v>#DIV/0!</v>
      </c>
      <c r="AV90" s="59" t="e">
        <f t="shared" si="19"/>
        <v>#DIV/0!</v>
      </c>
      <c r="AW90" s="59" t="e">
        <f t="shared" si="19"/>
        <v>#DIV/0!</v>
      </c>
      <c r="AX90" s="59" t="e">
        <f t="shared" si="19"/>
        <v>#DIV/0!</v>
      </c>
      <c r="AY90" s="59" t="e">
        <f t="shared" si="19"/>
        <v>#DIV/0!</v>
      </c>
      <c r="AZ90" s="14"/>
    </row>
    <row r="91" spans="1:52" ht="14.25" hidden="1" customHeight="1">
      <c r="A91" s="3">
        <v>88</v>
      </c>
      <c r="B91" s="11" t="s">
        <v>80</v>
      </c>
      <c r="C91" s="132"/>
      <c r="D91" s="77"/>
      <c r="E91" s="15"/>
      <c r="F91" s="78"/>
      <c r="G91" s="230"/>
      <c r="H91" s="182"/>
      <c r="I91" s="100">
        <f t="shared" si="13"/>
        <v>0</v>
      </c>
      <c r="J91" s="57"/>
      <c r="K91" s="57"/>
      <c r="L91" s="57"/>
      <c r="M91" s="57"/>
      <c r="N91" s="14"/>
      <c r="O91" s="14"/>
      <c r="P91" s="14"/>
      <c r="Q91" s="14"/>
      <c r="R91" s="14"/>
      <c r="S91" s="199"/>
      <c r="T91" s="14"/>
      <c r="U91" s="57">
        <f t="shared" si="14"/>
        <v>0</v>
      </c>
      <c r="V91" s="59"/>
      <c r="W91" s="14"/>
      <c r="X91" s="14"/>
      <c r="Y91" s="14"/>
      <c r="Z91" s="14"/>
      <c r="AA91" s="163"/>
      <c r="AB91" s="163"/>
      <c r="AC91" s="17"/>
      <c r="AD91" s="14"/>
      <c r="AE91" s="14"/>
      <c r="AF91" s="14"/>
      <c r="AG91" s="14"/>
      <c r="AH91" s="14"/>
      <c r="AI91" s="14"/>
      <c r="AJ91" s="14"/>
      <c r="AK91" s="14">
        <f t="shared" si="17"/>
        <v>0</v>
      </c>
      <c r="AL91" s="14">
        <f t="shared" si="16"/>
        <v>0</v>
      </c>
      <c r="AM91" s="14">
        <f t="shared" si="16"/>
        <v>0</v>
      </c>
      <c r="AN91" s="14">
        <f t="shared" si="16"/>
        <v>0</v>
      </c>
      <c r="AO91" s="14">
        <f t="shared" si="16"/>
        <v>0</v>
      </c>
      <c r="AP91" s="57">
        <f t="shared" si="18"/>
        <v>0</v>
      </c>
      <c r="AQ91" s="57">
        <f t="shared" si="18"/>
        <v>0</v>
      </c>
      <c r="AR91" s="57">
        <f t="shared" si="18"/>
        <v>0</v>
      </c>
      <c r="AS91" s="57">
        <f t="shared" si="18"/>
        <v>0</v>
      </c>
      <c r="AT91" s="57">
        <f t="shared" si="18"/>
        <v>0</v>
      </c>
      <c r="AU91" s="59" t="e">
        <f t="shared" si="19"/>
        <v>#DIV/0!</v>
      </c>
      <c r="AV91" s="59" t="e">
        <f t="shared" si="19"/>
        <v>#DIV/0!</v>
      </c>
      <c r="AW91" s="59" t="e">
        <f t="shared" si="19"/>
        <v>#DIV/0!</v>
      </c>
      <c r="AX91" s="59" t="e">
        <f t="shared" si="19"/>
        <v>#DIV/0!</v>
      </c>
      <c r="AY91" s="59" t="e">
        <f t="shared" si="19"/>
        <v>#DIV/0!</v>
      </c>
      <c r="AZ91" s="14"/>
    </row>
    <row r="92" spans="1:52" ht="14.25" hidden="1" customHeight="1">
      <c r="A92" s="3">
        <v>89</v>
      </c>
      <c r="B92" s="11" t="s">
        <v>81</v>
      </c>
      <c r="C92" s="132"/>
      <c r="D92" s="77"/>
      <c r="E92" s="15"/>
      <c r="F92" s="78"/>
      <c r="G92" s="230"/>
      <c r="H92" s="182"/>
      <c r="I92" s="100">
        <f t="shared" si="13"/>
        <v>0</v>
      </c>
      <c r="J92" s="57"/>
      <c r="K92" s="57"/>
      <c r="L92" s="57"/>
      <c r="M92" s="57"/>
      <c r="N92" s="14"/>
      <c r="O92" s="14"/>
      <c r="P92" s="14"/>
      <c r="Q92" s="14"/>
      <c r="R92" s="14"/>
      <c r="S92" s="199"/>
      <c r="T92" s="14"/>
      <c r="U92" s="57">
        <f t="shared" si="14"/>
        <v>0</v>
      </c>
      <c r="V92" s="59"/>
      <c r="W92" s="14"/>
      <c r="X92" s="14"/>
      <c r="Y92" s="14"/>
      <c r="Z92" s="14"/>
      <c r="AA92" s="163"/>
      <c r="AB92" s="163"/>
      <c r="AC92" s="17"/>
      <c r="AD92" s="14"/>
      <c r="AE92" s="14"/>
      <c r="AF92" s="14"/>
      <c r="AG92" s="14"/>
      <c r="AH92" s="14"/>
      <c r="AI92" s="14"/>
      <c r="AJ92" s="14"/>
      <c r="AK92" s="14">
        <f t="shared" si="17"/>
        <v>0</v>
      </c>
      <c r="AL92" s="14">
        <f t="shared" si="16"/>
        <v>0</v>
      </c>
      <c r="AM92" s="14">
        <f t="shared" si="16"/>
        <v>0</v>
      </c>
      <c r="AN92" s="14">
        <f t="shared" si="16"/>
        <v>0</v>
      </c>
      <c r="AO92" s="14">
        <f t="shared" si="16"/>
        <v>0</v>
      </c>
      <c r="AP92" s="57">
        <f t="shared" si="18"/>
        <v>0</v>
      </c>
      <c r="AQ92" s="57">
        <f t="shared" si="18"/>
        <v>0</v>
      </c>
      <c r="AR92" s="57">
        <f t="shared" si="18"/>
        <v>0</v>
      </c>
      <c r="AS92" s="57">
        <f t="shared" si="18"/>
        <v>0</v>
      </c>
      <c r="AT92" s="57">
        <f t="shared" si="18"/>
        <v>0</v>
      </c>
      <c r="AU92" s="59" t="e">
        <f t="shared" si="19"/>
        <v>#DIV/0!</v>
      </c>
      <c r="AV92" s="59" t="e">
        <f t="shared" si="19"/>
        <v>#DIV/0!</v>
      </c>
      <c r="AW92" s="59" t="e">
        <f t="shared" si="19"/>
        <v>#DIV/0!</v>
      </c>
      <c r="AX92" s="59" t="e">
        <f t="shared" si="19"/>
        <v>#DIV/0!</v>
      </c>
      <c r="AY92" s="59" t="e">
        <f t="shared" si="19"/>
        <v>#DIV/0!</v>
      </c>
      <c r="AZ92" s="14"/>
    </row>
    <row r="93" spans="1:52" ht="14.25" hidden="1" customHeight="1">
      <c r="A93" s="3">
        <v>90</v>
      </c>
      <c r="B93" s="11" t="s">
        <v>82</v>
      </c>
      <c r="C93" s="132"/>
      <c r="D93" s="77"/>
      <c r="E93" s="15"/>
      <c r="F93" s="78"/>
      <c r="G93" s="230"/>
      <c r="H93" s="182"/>
      <c r="I93" s="100">
        <f t="shared" si="13"/>
        <v>0</v>
      </c>
      <c r="J93" s="57"/>
      <c r="K93" s="57"/>
      <c r="L93" s="57"/>
      <c r="M93" s="57"/>
      <c r="N93" s="14"/>
      <c r="O93" s="14"/>
      <c r="P93" s="14"/>
      <c r="Q93" s="14"/>
      <c r="R93" s="14"/>
      <c r="S93" s="199"/>
      <c r="T93" s="14"/>
      <c r="U93" s="57">
        <f t="shared" si="14"/>
        <v>0</v>
      </c>
      <c r="V93" s="59"/>
      <c r="W93" s="14"/>
      <c r="X93" s="14"/>
      <c r="Y93" s="14"/>
      <c r="Z93" s="14"/>
      <c r="AA93" s="163"/>
      <c r="AB93" s="163"/>
      <c r="AC93" s="17"/>
      <c r="AD93" s="14"/>
      <c r="AE93" s="14"/>
      <c r="AF93" s="14"/>
      <c r="AG93" s="14"/>
      <c r="AH93" s="14"/>
      <c r="AI93" s="14"/>
      <c r="AJ93" s="14"/>
      <c r="AK93" s="14">
        <f t="shared" si="17"/>
        <v>0</v>
      </c>
      <c r="AL93" s="14">
        <f t="shared" si="16"/>
        <v>0</v>
      </c>
      <c r="AM93" s="14">
        <f t="shared" si="16"/>
        <v>0</v>
      </c>
      <c r="AN93" s="14">
        <f t="shared" si="16"/>
        <v>0</v>
      </c>
      <c r="AO93" s="14">
        <f t="shared" si="16"/>
        <v>0</v>
      </c>
      <c r="AP93" s="57">
        <f t="shared" si="18"/>
        <v>0</v>
      </c>
      <c r="AQ93" s="57">
        <f t="shared" si="18"/>
        <v>0</v>
      </c>
      <c r="AR93" s="57">
        <f t="shared" si="18"/>
        <v>0</v>
      </c>
      <c r="AS93" s="57">
        <f t="shared" si="18"/>
        <v>0</v>
      </c>
      <c r="AT93" s="57">
        <f t="shared" si="18"/>
        <v>0</v>
      </c>
      <c r="AU93" s="59" t="e">
        <f t="shared" si="19"/>
        <v>#DIV/0!</v>
      </c>
      <c r="AV93" s="59" t="e">
        <f t="shared" si="19"/>
        <v>#DIV/0!</v>
      </c>
      <c r="AW93" s="59" t="e">
        <f t="shared" si="19"/>
        <v>#DIV/0!</v>
      </c>
      <c r="AX93" s="59" t="e">
        <f t="shared" si="19"/>
        <v>#DIV/0!</v>
      </c>
      <c r="AY93" s="59" t="e">
        <f t="shared" si="19"/>
        <v>#DIV/0!</v>
      </c>
      <c r="AZ93" s="14"/>
    </row>
    <row r="94" spans="1:52" ht="14.25" hidden="1" customHeight="1">
      <c r="A94" s="3">
        <v>91</v>
      </c>
      <c r="B94" s="11" t="s">
        <v>83</v>
      </c>
      <c r="C94" s="132"/>
      <c r="D94" s="77"/>
      <c r="E94" s="15"/>
      <c r="F94" s="78"/>
      <c r="G94" s="230"/>
      <c r="H94" s="182"/>
      <c r="I94" s="100">
        <f t="shared" si="13"/>
        <v>0</v>
      </c>
      <c r="J94" s="57"/>
      <c r="K94" s="57"/>
      <c r="L94" s="57"/>
      <c r="M94" s="57"/>
      <c r="N94" s="14"/>
      <c r="O94" s="14"/>
      <c r="P94" s="14"/>
      <c r="Q94" s="14"/>
      <c r="R94" s="14"/>
      <c r="S94" s="199"/>
      <c r="T94" s="14"/>
      <c r="U94" s="57">
        <f t="shared" si="14"/>
        <v>0</v>
      </c>
      <c r="V94" s="59"/>
      <c r="W94" s="14"/>
      <c r="X94" s="14"/>
      <c r="Y94" s="14"/>
      <c r="Z94" s="14"/>
      <c r="AA94" s="163"/>
      <c r="AB94" s="163"/>
      <c r="AC94" s="17"/>
      <c r="AD94" s="14"/>
      <c r="AE94" s="14"/>
      <c r="AF94" s="14"/>
      <c r="AG94" s="14"/>
      <c r="AH94" s="14"/>
      <c r="AI94" s="14"/>
      <c r="AJ94" s="14"/>
      <c r="AK94" s="14">
        <f t="shared" si="17"/>
        <v>0</v>
      </c>
      <c r="AL94" s="14">
        <f t="shared" si="16"/>
        <v>0</v>
      </c>
      <c r="AM94" s="14">
        <f t="shared" si="16"/>
        <v>0</v>
      </c>
      <c r="AN94" s="14">
        <f t="shared" si="16"/>
        <v>0</v>
      </c>
      <c r="AO94" s="14">
        <f t="shared" si="16"/>
        <v>0</v>
      </c>
      <c r="AP94" s="57">
        <f t="shared" si="18"/>
        <v>0</v>
      </c>
      <c r="AQ94" s="57">
        <f t="shared" si="18"/>
        <v>0</v>
      </c>
      <c r="AR94" s="57">
        <f t="shared" si="18"/>
        <v>0</v>
      </c>
      <c r="AS94" s="57">
        <f t="shared" si="18"/>
        <v>0</v>
      </c>
      <c r="AT94" s="57">
        <f t="shared" si="18"/>
        <v>0</v>
      </c>
      <c r="AU94" s="59" t="e">
        <f t="shared" si="19"/>
        <v>#DIV/0!</v>
      </c>
      <c r="AV94" s="59" t="e">
        <f t="shared" si="19"/>
        <v>#DIV/0!</v>
      </c>
      <c r="AW94" s="59" t="e">
        <f t="shared" si="19"/>
        <v>#DIV/0!</v>
      </c>
      <c r="AX94" s="59" t="e">
        <f t="shared" si="19"/>
        <v>#DIV/0!</v>
      </c>
      <c r="AY94" s="59" t="e">
        <f t="shared" si="19"/>
        <v>#DIV/0!</v>
      </c>
      <c r="AZ94" s="14"/>
    </row>
    <row r="95" spans="1:52" ht="14.25" hidden="1" customHeight="1">
      <c r="A95" s="3">
        <v>92</v>
      </c>
      <c r="B95" s="11" t="s">
        <v>84</v>
      </c>
      <c r="C95" s="132"/>
      <c r="D95" s="77"/>
      <c r="E95" s="15"/>
      <c r="F95" s="78"/>
      <c r="G95" s="230"/>
      <c r="H95" s="182"/>
      <c r="I95" s="100">
        <f t="shared" si="13"/>
        <v>0</v>
      </c>
      <c r="J95" s="57"/>
      <c r="K95" s="57"/>
      <c r="L95" s="57"/>
      <c r="M95" s="57"/>
      <c r="N95" s="14"/>
      <c r="O95" s="14"/>
      <c r="P95" s="14"/>
      <c r="Q95" s="14"/>
      <c r="R95" s="14"/>
      <c r="S95" s="199"/>
      <c r="T95" s="14"/>
      <c r="U95" s="57">
        <f t="shared" si="14"/>
        <v>0</v>
      </c>
      <c r="V95" s="59"/>
      <c r="W95" s="14"/>
      <c r="X95" s="14"/>
      <c r="Y95" s="14"/>
      <c r="Z95" s="14"/>
      <c r="AA95" s="163"/>
      <c r="AB95" s="163"/>
      <c r="AC95" s="17"/>
      <c r="AD95" s="14"/>
      <c r="AE95" s="14"/>
      <c r="AF95" s="14"/>
      <c r="AG95" s="14"/>
      <c r="AH95" s="14"/>
      <c r="AI95" s="14"/>
      <c r="AJ95" s="14"/>
      <c r="AK95" s="14">
        <f t="shared" si="17"/>
        <v>0</v>
      </c>
      <c r="AL95" s="14">
        <f t="shared" si="16"/>
        <v>0</v>
      </c>
      <c r="AM95" s="14">
        <f t="shared" si="16"/>
        <v>0</v>
      </c>
      <c r="AN95" s="14">
        <f t="shared" si="16"/>
        <v>0</v>
      </c>
      <c r="AO95" s="14">
        <f t="shared" si="16"/>
        <v>0</v>
      </c>
      <c r="AP95" s="57">
        <f t="shared" si="18"/>
        <v>0</v>
      </c>
      <c r="AQ95" s="57">
        <f t="shared" si="18"/>
        <v>0</v>
      </c>
      <c r="AR95" s="57">
        <f t="shared" si="18"/>
        <v>0</v>
      </c>
      <c r="AS95" s="57">
        <f t="shared" si="18"/>
        <v>0</v>
      </c>
      <c r="AT95" s="57">
        <f t="shared" si="18"/>
        <v>0</v>
      </c>
      <c r="AU95" s="59" t="e">
        <f t="shared" si="19"/>
        <v>#DIV/0!</v>
      </c>
      <c r="AV95" s="59" t="e">
        <f t="shared" si="19"/>
        <v>#DIV/0!</v>
      </c>
      <c r="AW95" s="59" t="e">
        <f t="shared" si="19"/>
        <v>#DIV/0!</v>
      </c>
      <c r="AX95" s="59" t="e">
        <f t="shared" si="19"/>
        <v>#DIV/0!</v>
      </c>
      <c r="AY95" s="59" t="e">
        <f t="shared" si="19"/>
        <v>#DIV/0!</v>
      </c>
      <c r="AZ95" s="14"/>
    </row>
    <row r="96" spans="1:52" ht="14.25" hidden="1" customHeight="1">
      <c r="A96" s="3">
        <v>93</v>
      </c>
      <c r="B96" s="11" t="s">
        <v>85</v>
      </c>
      <c r="C96" s="132"/>
      <c r="D96" s="77"/>
      <c r="E96" s="15"/>
      <c r="F96" s="78"/>
      <c r="G96" s="230"/>
      <c r="H96" s="182"/>
      <c r="I96" s="100">
        <f t="shared" si="13"/>
        <v>0</v>
      </c>
      <c r="J96" s="57"/>
      <c r="K96" s="57"/>
      <c r="L96" s="57"/>
      <c r="M96" s="57"/>
      <c r="N96" s="14"/>
      <c r="O96" s="14"/>
      <c r="P96" s="14"/>
      <c r="Q96" s="14"/>
      <c r="R96" s="14"/>
      <c r="S96" s="199"/>
      <c r="T96" s="14"/>
      <c r="U96" s="57">
        <f t="shared" si="14"/>
        <v>0</v>
      </c>
      <c r="V96" s="59"/>
      <c r="W96" s="14"/>
      <c r="X96" s="14"/>
      <c r="Y96" s="14"/>
      <c r="Z96" s="14"/>
      <c r="AA96" s="163"/>
      <c r="AB96" s="163"/>
      <c r="AC96" s="17"/>
      <c r="AD96" s="14"/>
      <c r="AE96" s="14"/>
      <c r="AF96" s="14"/>
      <c r="AG96" s="14"/>
      <c r="AH96" s="14"/>
      <c r="AI96" s="14"/>
      <c r="AJ96" s="14"/>
      <c r="AK96" s="14">
        <f t="shared" si="17"/>
        <v>0</v>
      </c>
      <c r="AL96" s="14">
        <f t="shared" si="16"/>
        <v>0</v>
      </c>
      <c r="AM96" s="14">
        <f t="shared" si="16"/>
        <v>0</v>
      </c>
      <c r="AN96" s="14">
        <f t="shared" si="16"/>
        <v>0</v>
      </c>
      <c r="AO96" s="14">
        <f t="shared" si="16"/>
        <v>0</v>
      </c>
      <c r="AP96" s="57">
        <f t="shared" si="18"/>
        <v>0</v>
      </c>
      <c r="AQ96" s="57">
        <f t="shared" si="18"/>
        <v>0</v>
      </c>
      <c r="AR96" s="57">
        <f t="shared" si="18"/>
        <v>0</v>
      </c>
      <c r="AS96" s="57">
        <f t="shared" si="18"/>
        <v>0</v>
      </c>
      <c r="AT96" s="57">
        <f t="shared" si="18"/>
        <v>0</v>
      </c>
      <c r="AU96" s="59" t="e">
        <f t="shared" si="19"/>
        <v>#DIV/0!</v>
      </c>
      <c r="AV96" s="59" t="e">
        <f t="shared" si="19"/>
        <v>#DIV/0!</v>
      </c>
      <c r="AW96" s="59" t="e">
        <f t="shared" si="19"/>
        <v>#DIV/0!</v>
      </c>
      <c r="AX96" s="59" t="e">
        <f t="shared" si="19"/>
        <v>#DIV/0!</v>
      </c>
      <c r="AY96" s="59" t="e">
        <f t="shared" si="19"/>
        <v>#DIV/0!</v>
      </c>
      <c r="AZ96" s="14"/>
    </row>
    <row r="97" spans="1:52" ht="14.25" hidden="1" customHeight="1">
      <c r="A97" s="3">
        <v>94</v>
      </c>
      <c r="B97" s="11" t="s">
        <v>86</v>
      </c>
      <c r="C97" s="132"/>
      <c r="D97" s="77"/>
      <c r="E97" s="15"/>
      <c r="F97" s="78"/>
      <c r="G97" s="230"/>
      <c r="H97" s="182"/>
      <c r="I97" s="100">
        <f t="shared" si="13"/>
        <v>0</v>
      </c>
      <c r="J97" s="57"/>
      <c r="K97" s="57"/>
      <c r="L97" s="57"/>
      <c r="M97" s="57"/>
      <c r="N97" s="14"/>
      <c r="O97" s="14"/>
      <c r="P97" s="14"/>
      <c r="Q97" s="14"/>
      <c r="R97" s="14"/>
      <c r="S97" s="199"/>
      <c r="T97" s="14"/>
      <c r="U97" s="57">
        <f t="shared" si="14"/>
        <v>0</v>
      </c>
      <c r="V97" s="59"/>
      <c r="W97" s="14"/>
      <c r="X97" s="14"/>
      <c r="Y97" s="14"/>
      <c r="Z97" s="14"/>
      <c r="AA97" s="163"/>
      <c r="AB97" s="163"/>
      <c r="AC97" s="17"/>
      <c r="AD97" s="14"/>
      <c r="AE97" s="14"/>
      <c r="AF97" s="14"/>
      <c r="AG97" s="14"/>
      <c r="AH97" s="14"/>
      <c r="AI97" s="14"/>
      <c r="AJ97" s="14"/>
      <c r="AK97" s="14">
        <f t="shared" si="17"/>
        <v>0</v>
      </c>
      <c r="AL97" s="14">
        <f t="shared" si="16"/>
        <v>0</v>
      </c>
      <c r="AM97" s="14">
        <f t="shared" si="16"/>
        <v>0</v>
      </c>
      <c r="AN97" s="14">
        <f t="shared" si="16"/>
        <v>0</v>
      </c>
      <c r="AO97" s="14">
        <f t="shared" si="16"/>
        <v>0</v>
      </c>
      <c r="AP97" s="57">
        <f t="shared" si="18"/>
        <v>0</v>
      </c>
      <c r="AQ97" s="57">
        <f t="shared" si="18"/>
        <v>0</v>
      </c>
      <c r="AR97" s="57">
        <f t="shared" si="18"/>
        <v>0</v>
      </c>
      <c r="AS97" s="57">
        <f t="shared" si="18"/>
        <v>0</v>
      </c>
      <c r="AT97" s="57">
        <f t="shared" si="18"/>
        <v>0</v>
      </c>
      <c r="AU97" s="59" t="e">
        <f t="shared" si="19"/>
        <v>#DIV/0!</v>
      </c>
      <c r="AV97" s="59" t="e">
        <f t="shared" si="19"/>
        <v>#DIV/0!</v>
      </c>
      <c r="AW97" s="59" t="e">
        <f t="shared" si="19"/>
        <v>#DIV/0!</v>
      </c>
      <c r="AX97" s="59" t="e">
        <f t="shared" si="19"/>
        <v>#DIV/0!</v>
      </c>
      <c r="AY97" s="59" t="e">
        <f t="shared" si="19"/>
        <v>#DIV/0!</v>
      </c>
      <c r="AZ97" s="14"/>
    </row>
    <row r="98" spans="1:52" ht="14.25" hidden="1" customHeight="1">
      <c r="A98" s="3">
        <v>95</v>
      </c>
      <c r="B98" s="11" t="s">
        <v>87</v>
      </c>
      <c r="C98" s="132"/>
      <c r="D98" s="77"/>
      <c r="E98" s="15"/>
      <c r="F98" s="78"/>
      <c r="G98" s="230"/>
      <c r="H98" s="182"/>
      <c r="I98" s="100">
        <f t="shared" si="13"/>
        <v>0</v>
      </c>
      <c r="J98" s="57"/>
      <c r="K98" s="57"/>
      <c r="L98" s="57"/>
      <c r="M98" s="57"/>
      <c r="N98" s="14"/>
      <c r="O98" s="14"/>
      <c r="P98" s="14"/>
      <c r="Q98" s="14"/>
      <c r="R98" s="14"/>
      <c r="S98" s="199"/>
      <c r="T98" s="14"/>
      <c r="U98" s="57">
        <f t="shared" si="14"/>
        <v>0</v>
      </c>
      <c r="V98" s="59"/>
      <c r="W98" s="14"/>
      <c r="X98" s="14"/>
      <c r="Y98" s="14"/>
      <c r="Z98" s="14"/>
      <c r="AA98" s="163"/>
      <c r="AB98" s="163"/>
      <c r="AC98" s="17"/>
      <c r="AD98" s="14"/>
      <c r="AE98" s="14"/>
      <c r="AF98" s="14"/>
      <c r="AG98" s="14"/>
      <c r="AH98" s="14"/>
      <c r="AI98" s="14"/>
      <c r="AJ98" s="14"/>
      <c r="AK98" s="14">
        <f t="shared" si="17"/>
        <v>0</v>
      </c>
      <c r="AL98" s="14">
        <f t="shared" si="16"/>
        <v>0</v>
      </c>
      <c r="AM98" s="14">
        <f t="shared" si="16"/>
        <v>0</v>
      </c>
      <c r="AN98" s="14">
        <f t="shared" si="16"/>
        <v>0</v>
      </c>
      <c r="AO98" s="14">
        <f t="shared" si="16"/>
        <v>0</v>
      </c>
      <c r="AP98" s="57">
        <f t="shared" si="18"/>
        <v>0</v>
      </c>
      <c r="AQ98" s="57">
        <f t="shared" si="18"/>
        <v>0</v>
      </c>
      <c r="AR98" s="57">
        <f t="shared" si="18"/>
        <v>0</v>
      </c>
      <c r="AS98" s="57">
        <f t="shared" si="18"/>
        <v>0</v>
      </c>
      <c r="AT98" s="57">
        <f t="shared" si="18"/>
        <v>0</v>
      </c>
      <c r="AU98" s="59" t="e">
        <f t="shared" si="19"/>
        <v>#DIV/0!</v>
      </c>
      <c r="AV98" s="59" t="e">
        <f t="shared" si="19"/>
        <v>#DIV/0!</v>
      </c>
      <c r="AW98" s="59" t="e">
        <f t="shared" si="19"/>
        <v>#DIV/0!</v>
      </c>
      <c r="AX98" s="59" t="e">
        <f t="shared" si="19"/>
        <v>#DIV/0!</v>
      </c>
      <c r="AY98" s="59" t="e">
        <f t="shared" si="19"/>
        <v>#DIV/0!</v>
      </c>
      <c r="AZ98" s="14"/>
    </row>
    <row r="99" spans="1:52" ht="14.25" hidden="1" customHeight="1">
      <c r="A99" s="3">
        <v>96</v>
      </c>
      <c r="B99" s="11" t="s">
        <v>88</v>
      </c>
      <c r="C99" s="132"/>
      <c r="D99" s="77"/>
      <c r="E99" s="15"/>
      <c r="F99" s="78"/>
      <c r="G99" s="230"/>
      <c r="H99" s="182"/>
      <c r="I99" s="100">
        <f t="shared" si="13"/>
        <v>0</v>
      </c>
      <c r="J99" s="57"/>
      <c r="K99" s="57"/>
      <c r="L99" s="57"/>
      <c r="M99" s="57"/>
      <c r="N99" s="14"/>
      <c r="O99" s="14"/>
      <c r="P99" s="14"/>
      <c r="Q99" s="14"/>
      <c r="R99" s="14"/>
      <c r="S99" s="199"/>
      <c r="T99" s="14"/>
      <c r="U99" s="57">
        <f t="shared" si="14"/>
        <v>0</v>
      </c>
      <c r="V99" s="59"/>
      <c r="W99" s="14"/>
      <c r="X99" s="14"/>
      <c r="Y99" s="14"/>
      <c r="Z99" s="14"/>
      <c r="AA99" s="163"/>
      <c r="AB99" s="163"/>
      <c r="AC99" s="17"/>
      <c r="AD99" s="14"/>
      <c r="AE99" s="14"/>
      <c r="AF99" s="14"/>
      <c r="AG99" s="14"/>
      <c r="AH99" s="14"/>
      <c r="AI99" s="14"/>
      <c r="AJ99" s="14"/>
      <c r="AK99" s="14">
        <f t="shared" si="17"/>
        <v>0</v>
      </c>
      <c r="AL99" s="14">
        <f t="shared" si="16"/>
        <v>0</v>
      </c>
      <c r="AM99" s="14">
        <f t="shared" si="16"/>
        <v>0</v>
      </c>
      <c r="AN99" s="14">
        <f t="shared" si="16"/>
        <v>0</v>
      </c>
      <c r="AO99" s="14">
        <f t="shared" si="16"/>
        <v>0</v>
      </c>
      <c r="AP99" s="57">
        <f t="shared" si="18"/>
        <v>0</v>
      </c>
      <c r="AQ99" s="57">
        <f t="shared" si="18"/>
        <v>0</v>
      </c>
      <c r="AR99" s="57">
        <f t="shared" si="18"/>
        <v>0</v>
      </c>
      <c r="AS99" s="57">
        <f t="shared" si="18"/>
        <v>0</v>
      </c>
      <c r="AT99" s="57">
        <f t="shared" si="18"/>
        <v>0</v>
      </c>
      <c r="AU99" s="59" t="e">
        <f t="shared" si="19"/>
        <v>#DIV/0!</v>
      </c>
      <c r="AV99" s="59" t="e">
        <f t="shared" si="19"/>
        <v>#DIV/0!</v>
      </c>
      <c r="AW99" s="59" t="e">
        <f t="shared" si="19"/>
        <v>#DIV/0!</v>
      </c>
      <c r="AX99" s="59" t="e">
        <f t="shared" si="19"/>
        <v>#DIV/0!</v>
      </c>
      <c r="AY99" s="59" t="e">
        <f t="shared" si="19"/>
        <v>#DIV/0!</v>
      </c>
      <c r="AZ99" s="14"/>
    </row>
    <row r="100" spans="1:52" ht="14.25" hidden="1" customHeight="1">
      <c r="A100" s="3">
        <v>97</v>
      </c>
      <c r="B100" s="11" t="s">
        <v>89</v>
      </c>
      <c r="C100" s="132"/>
      <c r="D100" s="77"/>
      <c r="E100" s="15"/>
      <c r="F100" s="78"/>
      <c r="G100" s="230"/>
      <c r="H100" s="182"/>
      <c r="I100" s="100">
        <f t="shared" si="13"/>
        <v>0</v>
      </c>
      <c r="J100" s="57"/>
      <c r="K100" s="57"/>
      <c r="L100" s="57"/>
      <c r="M100" s="57"/>
      <c r="N100" s="14"/>
      <c r="O100" s="14"/>
      <c r="P100" s="14"/>
      <c r="Q100" s="14"/>
      <c r="R100" s="14"/>
      <c r="S100" s="199"/>
      <c r="T100" s="14"/>
      <c r="U100" s="57">
        <f t="shared" si="14"/>
        <v>0</v>
      </c>
      <c r="V100" s="59"/>
      <c r="W100" s="14"/>
      <c r="X100" s="14"/>
      <c r="Y100" s="14"/>
      <c r="Z100" s="14"/>
      <c r="AA100" s="163"/>
      <c r="AB100" s="163"/>
      <c r="AC100" s="17"/>
      <c r="AD100" s="14"/>
      <c r="AE100" s="14"/>
      <c r="AF100" s="14"/>
      <c r="AG100" s="14"/>
      <c r="AH100" s="14"/>
      <c r="AI100" s="14"/>
      <c r="AJ100" s="14"/>
      <c r="AK100" s="14">
        <f t="shared" si="17"/>
        <v>0</v>
      </c>
      <c r="AL100" s="14">
        <f t="shared" si="16"/>
        <v>0</v>
      </c>
      <c r="AM100" s="14">
        <f t="shared" si="16"/>
        <v>0</v>
      </c>
      <c r="AN100" s="14">
        <f t="shared" si="16"/>
        <v>0</v>
      </c>
      <c r="AO100" s="14">
        <f t="shared" si="16"/>
        <v>0</v>
      </c>
      <c r="AP100" s="57">
        <f t="shared" si="18"/>
        <v>0</v>
      </c>
      <c r="AQ100" s="57">
        <f t="shared" si="18"/>
        <v>0</v>
      </c>
      <c r="AR100" s="57">
        <f t="shared" si="18"/>
        <v>0</v>
      </c>
      <c r="AS100" s="57">
        <f t="shared" si="18"/>
        <v>0</v>
      </c>
      <c r="AT100" s="57">
        <f t="shared" si="18"/>
        <v>0</v>
      </c>
      <c r="AU100" s="59" t="e">
        <f t="shared" si="19"/>
        <v>#DIV/0!</v>
      </c>
      <c r="AV100" s="59" t="e">
        <f t="shared" si="19"/>
        <v>#DIV/0!</v>
      </c>
      <c r="AW100" s="59" t="e">
        <f t="shared" si="19"/>
        <v>#DIV/0!</v>
      </c>
      <c r="AX100" s="59" t="e">
        <f t="shared" si="19"/>
        <v>#DIV/0!</v>
      </c>
      <c r="AY100" s="59" t="e">
        <f t="shared" si="19"/>
        <v>#DIV/0!</v>
      </c>
      <c r="AZ100" s="14"/>
    </row>
    <row r="101" spans="1:52" ht="14.25" hidden="1" customHeight="1">
      <c r="A101" s="3">
        <v>98</v>
      </c>
      <c r="B101" s="11" t="s">
        <v>90</v>
      </c>
      <c r="C101" s="132"/>
      <c r="D101" s="77"/>
      <c r="E101" s="15"/>
      <c r="F101" s="78"/>
      <c r="G101" s="230"/>
      <c r="H101" s="182"/>
      <c r="I101" s="100">
        <f t="shared" si="13"/>
        <v>0</v>
      </c>
      <c r="J101" s="57"/>
      <c r="K101" s="57"/>
      <c r="L101" s="57"/>
      <c r="M101" s="57"/>
      <c r="N101" s="14"/>
      <c r="O101" s="14"/>
      <c r="P101" s="14"/>
      <c r="Q101" s="14"/>
      <c r="R101" s="14"/>
      <c r="S101" s="199"/>
      <c r="T101" s="14"/>
      <c r="U101" s="57">
        <f t="shared" si="14"/>
        <v>0</v>
      </c>
      <c r="V101" s="59"/>
      <c r="W101" s="14"/>
      <c r="X101" s="14"/>
      <c r="Y101" s="14"/>
      <c r="Z101" s="14"/>
      <c r="AA101" s="163"/>
      <c r="AB101" s="163"/>
      <c r="AC101" s="17"/>
      <c r="AD101" s="14"/>
      <c r="AE101" s="14"/>
      <c r="AF101" s="14"/>
      <c r="AG101" s="14"/>
      <c r="AH101" s="14"/>
      <c r="AI101" s="14"/>
      <c r="AJ101" s="14"/>
      <c r="AK101" s="14">
        <f t="shared" si="17"/>
        <v>0</v>
      </c>
      <c r="AL101" s="14">
        <f t="shared" si="16"/>
        <v>0</v>
      </c>
      <c r="AM101" s="14">
        <f t="shared" si="16"/>
        <v>0</v>
      </c>
      <c r="AN101" s="14">
        <f t="shared" si="16"/>
        <v>0</v>
      </c>
      <c r="AO101" s="14">
        <f t="shared" si="16"/>
        <v>0</v>
      </c>
      <c r="AP101" s="57">
        <f t="shared" si="18"/>
        <v>0</v>
      </c>
      <c r="AQ101" s="57">
        <f t="shared" si="18"/>
        <v>0</v>
      </c>
      <c r="AR101" s="57">
        <f t="shared" si="18"/>
        <v>0</v>
      </c>
      <c r="AS101" s="57">
        <f t="shared" si="18"/>
        <v>0</v>
      </c>
      <c r="AT101" s="57">
        <f t="shared" si="18"/>
        <v>0</v>
      </c>
      <c r="AU101" s="59" t="e">
        <f t="shared" si="19"/>
        <v>#DIV/0!</v>
      </c>
      <c r="AV101" s="59" t="e">
        <f t="shared" si="19"/>
        <v>#DIV/0!</v>
      </c>
      <c r="AW101" s="59" t="e">
        <f t="shared" si="19"/>
        <v>#DIV/0!</v>
      </c>
      <c r="AX101" s="59" t="e">
        <f t="shared" si="19"/>
        <v>#DIV/0!</v>
      </c>
      <c r="AY101" s="59" t="e">
        <f t="shared" si="19"/>
        <v>#DIV/0!</v>
      </c>
      <c r="AZ101" s="14"/>
    </row>
    <row r="102" spans="1:52" ht="14.25" hidden="1" customHeight="1">
      <c r="A102" s="3">
        <v>99</v>
      </c>
      <c r="B102" s="11" t="s">
        <v>91</v>
      </c>
      <c r="C102" s="132"/>
      <c r="D102" s="77"/>
      <c r="E102" s="15"/>
      <c r="F102" s="78"/>
      <c r="G102" s="230"/>
      <c r="H102" s="182"/>
      <c r="I102" s="100">
        <f t="shared" si="13"/>
        <v>0</v>
      </c>
      <c r="J102" s="57"/>
      <c r="K102" s="57"/>
      <c r="L102" s="57"/>
      <c r="M102" s="57"/>
      <c r="N102" s="14"/>
      <c r="O102" s="14"/>
      <c r="P102" s="14"/>
      <c r="Q102" s="14"/>
      <c r="R102" s="14"/>
      <c r="S102" s="199"/>
      <c r="T102" s="14"/>
      <c r="U102" s="57">
        <f t="shared" si="14"/>
        <v>0</v>
      </c>
      <c r="V102" s="59"/>
      <c r="W102" s="14"/>
      <c r="X102" s="14"/>
      <c r="Y102" s="14"/>
      <c r="Z102" s="14"/>
      <c r="AA102" s="163"/>
      <c r="AB102" s="163"/>
      <c r="AC102" s="17"/>
      <c r="AD102" s="14"/>
      <c r="AE102" s="14"/>
      <c r="AF102" s="14"/>
      <c r="AG102" s="14"/>
      <c r="AH102" s="14"/>
      <c r="AI102" s="14"/>
      <c r="AJ102" s="14"/>
      <c r="AK102" s="14">
        <f t="shared" si="17"/>
        <v>0</v>
      </c>
      <c r="AL102" s="14">
        <f t="shared" si="16"/>
        <v>0</v>
      </c>
      <c r="AM102" s="14">
        <f t="shared" si="16"/>
        <v>0</v>
      </c>
      <c r="AN102" s="14">
        <f t="shared" si="16"/>
        <v>0</v>
      </c>
      <c r="AO102" s="14">
        <f t="shared" si="16"/>
        <v>0</v>
      </c>
      <c r="AP102" s="57">
        <f t="shared" si="18"/>
        <v>0</v>
      </c>
      <c r="AQ102" s="57">
        <f t="shared" si="18"/>
        <v>0</v>
      </c>
      <c r="AR102" s="57">
        <f t="shared" si="18"/>
        <v>0</v>
      </c>
      <c r="AS102" s="57">
        <f t="shared" si="18"/>
        <v>0</v>
      </c>
      <c r="AT102" s="57">
        <f t="shared" si="18"/>
        <v>0</v>
      </c>
      <c r="AU102" s="59" t="e">
        <f t="shared" si="19"/>
        <v>#DIV/0!</v>
      </c>
      <c r="AV102" s="59" t="e">
        <f t="shared" si="19"/>
        <v>#DIV/0!</v>
      </c>
      <c r="AW102" s="59" t="e">
        <f t="shared" si="19"/>
        <v>#DIV/0!</v>
      </c>
      <c r="AX102" s="59" t="e">
        <f t="shared" si="19"/>
        <v>#DIV/0!</v>
      </c>
      <c r="AY102" s="59" t="e">
        <f t="shared" si="19"/>
        <v>#DIV/0!</v>
      </c>
      <c r="AZ102" s="14"/>
    </row>
    <row r="103" spans="1:52" ht="14.25" hidden="1" customHeight="1">
      <c r="A103" s="3">
        <v>100</v>
      </c>
      <c r="B103" s="11" t="s">
        <v>92</v>
      </c>
      <c r="C103" s="132"/>
      <c r="D103" s="77"/>
      <c r="E103" s="15"/>
      <c r="F103" s="78"/>
      <c r="G103" s="230"/>
      <c r="H103" s="182"/>
      <c r="I103" s="100">
        <f t="shared" si="13"/>
        <v>0</v>
      </c>
      <c r="J103" s="57"/>
      <c r="K103" s="57"/>
      <c r="L103" s="57"/>
      <c r="M103" s="57"/>
      <c r="N103" s="14"/>
      <c r="O103" s="14"/>
      <c r="P103" s="14"/>
      <c r="Q103" s="14"/>
      <c r="R103" s="14"/>
      <c r="S103" s="199"/>
      <c r="T103" s="14"/>
      <c r="U103" s="57">
        <f t="shared" si="14"/>
        <v>0</v>
      </c>
      <c r="V103" s="59"/>
      <c r="W103" s="14"/>
      <c r="X103" s="14"/>
      <c r="Y103" s="14"/>
      <c r="Z103" s="14"/>
      <c r="AA103" s="163"/>
      <c r="AB103" s="163"/>
      <c r="AC103" s="17"/>
      <c r="AD103" s="14"/>
      <c r="AE103" s="14"/>
      <c r="AF103" s="14"/>
      <c r="AG103" s="14"/>
      <c r="AH103" s="14"/>
      <c r="AI103" s="14"/>
      <c r="AJ103" s="14"/>
      <c r="AK103" s="14">
        <f t="shared" si="17"/>
        <v>0</v>
      </c>
      <c r="AL103" s="14">
        <f t="shared" si="16"/>
        <v>0</v>
      </c>
      <c r="AM103" s="14">
        <f t="shared" si="16"/>
        <v>0</v>
      </c>
      <c r="AN103" s="14">
        <f t="shared" si="16"/>
        <v>0</v>
      </c>
      <c r="AO103" s="14">
        <f t="shared" si="16"/>
        <v>0</v>
      </c>
      <c r="AP103" s="57">
        <f t="shared" si="18"/>
        <v>0</v>
      </c>
      <c r="AQ103" s="57">
        <f t="shared" si="18"/>
        <v>0</v>
      </c>
      <c r="AR103" s="57">
        <f t="shared" si="18"/>
        <v>0</v>
      </c>
      <c r="AS103" s="57">
        <f t="shared" si="18"/>
        <v>0</v>
      </c>
      <c r="AT103" s="57">
        <f t="shared" si="18"/>
        <v>0</v>
      </c>
      <c r="AU103" s="59" t="e">
        <f t="shared" si="19"/>
        <v>#DIV/0!</v>
      </c>
      <c r="AV103" s="59" t="e">
        <f t="shared" si="19"/>
        <v>#DIV/0!</v>
      </c>
      <c r="AW103" s="59" t="e">
        <f t="shared" si="19"/>
        <v>#DIV/0!</v>
      </c>
      <c r="AX103" s="59" t="e">
        <f t="shared" si="19"/>
        <v>#DIV/0!</v>
      </c>
      <c r="AY103" s="59" t="e">
        <f t="shared" si="19"/>
        <v>#DIV/0!</v>
      </c>
      <c r="AZ103" s="14"/>
    </row>
    <row r="104" spans="1:52" ht="14.25" hidden="1" customHeight="1">
      <c r="A104" s="3">
        <v>101</v>
      </c>
      <c r="B104" s="11" t="s">
        <v>93</v>
      </c>
      <c r="C104" s="132"/>
      <c r="D104" s="77"/>
      <c r="E104" s="15"/>
      <c r="F104" s="78"/>
      <c r="G104" s="230"/>
      <c r="H104" s="182"/>
      <c r="I104" s="100">
        <f t="shared" si="13"/>
        <v>0</v>
      </c>
      <c r="J104" s="57"/>
      <c r="K104" s="57"/>
      <c r="L104" s="57"/>
      <c r="M104" s="57"/>
      <c r="N104" s="14"/>
      <c r="O104" s="14"/>
      <c r="P104" s="14"/>
      <c r="Q104" s="14"/>
      <c r="R104" s="14"/>
      <c r="S104" s="199"/>
      <c r="T104" s="14"/>
      <c r="U104" s="57">
        <f t="shared" si="14"/>
        <v>0</v>
      </c>
      <c r="V104" s="59"/>
      <c r="W104" s="14"/>
      <c r="X104" s="14"/>
      <c r="Y104" s="14"/>
      <c r="Z104" s="14"/>
      <c r="AA104" s="163"/>
      <c r="AB104" s="163"/>
      <c r="AC104" s="17"/>
      <c r="AD104" s="14"/>
      <c r="AE104" s="14"/>
      <c r="AF104" s="14"/>
      <c r="AG104" s="14"/>
      <c r="AH104" s="14"/>
      <c r="AI104" s="14"/>
      <c r="AJ104" s="14"/>
      <c r="AK104" s="14">
        <f t="shared" si="17"/>
        <v>0</v>
      </c>
      <c r="AL104" s="14">
        <f t="shared" si="16"/>
        <v>0</v>
      </c>
      <c r="AM104" s="14">
        <f t="shared" si="16"/>
        <v>0</v>
      </c>
      <c r="AN104" s="14">
        <f t="shared" si="16"/>
        <v>0</v>
      </c>
      <c r="AO104" s="14">
        <f t="shared" si="16"/>
        <v>0</v>
      </c>
      <c r="AP104" s="57">
        <f t="shared" si="18"/>
        <v>0</v>
      </c>
      <c r="AQ104" s="57">
        <f t="shared" si="18"/>
        <v>0</v>
      </c>
      <c r="AR104" s="57">
        <f t="shared" si="18"/>
        <v>0</v>
      </c>
      <c r="AS104" s="57">
        <f t="shared" si="18"/>
        <v>0</v>
      </c>
      <c r="AT104" s="57">
        <f t="shared" si="18"/>
        <v>0</v>
      </c>
      <c r="AU104" s="59" t="e">
        <f t="shared" si="19"/>
        <v>#DIV/0!</v>
      </c>
      <c r="AV104" s="59" t="e">
        <f t="shared" si="19"/>
        <v>#DIV/0!</v>
      </c>
      <c r="AW104" s="59" t="e">
        <f t="shared" si="19"/>
        <v>#DIV/0!</v>
      </c>
      <c r="AX104" s="59" t="e">
        <f t="shared" si="19"/>
        <v>#DIV/0!</v>
      </c>
      <c r="AY104" s="59" t="e">
        <f t="shared" si="19"/>
        <v>#DIV/0!</v>
      </c>
      <c r="AZ104" s="14"/>
    </row>
    <row r="105" spans="1:52" ht="14.25" hidden="1" customHeight="1">
      <c r="A105" s="3">
        <v>102</v>
      </c>
      <c r="B105" s="11" t="s">
        <v>94</v>
      </c>
      <c r="C105" s="132"/>
      <c r="D105" s="77"/>
      <c r="E105" s="15"/>
      <c r="F105" s="78"/>
      <c r="G105" s="230"/>
      <c r="H105" s="182"/>
      <c r="I105" s="100">
        <f t="shared" si="13"/>
        <v>0</v>
      </c>
      <c r="J105" s="57"/>
      <c r="K105" s="57"/>
      <c r="L105" s="57"/>
      <c r="M105" s="57"/>
      <c r="N105" s="14"/>
      <c r="O105" s="14"/>
      <c r="P105" s="14"/>
      <c r="Q105" s="14"/>
      <c r="R105" s="14"/>
      <c r="S105" s="199"/>
      <c r="T105" s="14"/>
      <c r="U105" s="57">
        <f t="shared" si="14"/>
        <v>0</v>
      </c>
      <c r="V105" s="59"/>
      <c r="W105" s="14"/>
      <c r="X105" s="14"/>
      <c r="Y105" s="14"/>
      <c r="Z105" s="14"/>
      <c r="AA105" s="163"/>
      <c r="AB105" s="163"/>
      <c r="AC105" s="17"/>
      <c r="AD105" s="14"/>
      <c r="AE105" s="14"/>
      <c r="AF105" s="14"/>
      <c r="AG105" s="14"/>
      <c r="AH105" s="14"/>
      <c r="AI105" s="14"/>
      <c r="AJ105" s="14"/>
      <c r="AK105" s="14">
        <f t="shared" si="17"/>
        <v>0</v>
      </c>
      <c r="AL105" s="14">
        <f t="shared" si="16"/>
        <v>0</v>
      </c>
      <c r="AM105" s="14">
        <f t="shared" si="16"/>
        <v>0</v>
      </c>
      <c r="AN105" s="14">
        <f t="shared" si="16"/>
        <v>0</v>
      </c>
      <c r="AO105" s="14">
        <f t="shared" si="16"/>
        <v>0</v>
      </c>
      <c r="AP105" s="57">
        <f t="shared" si="18"/>
        <v>0</v>
      </c>
      <c r="AQ105" s="57">
        <f t="shared" si="18"/>
        <v>0</v>
      </c>
      <c r="AR105" s="57">
        <f t="shared" si="18"/>
        <v>0</v>
      </c>
      <c r="AS105" s="57">
        <f t="shared" si="18"/>
        <v>0</v>
      </c>
      <c r="AT105" s="57">
        <f t="shared" si="18"/>
        <v>0</v>
      </c>
      <c r="AU105" s="59" t="e">
        <f t="shared" si="19"/>
        <v>#DIV/0!</v>
      </c>
      <c r="AV105" s="59" t="e">
        <f t="shared" si="19"/>
        <v>#DIV/0!</v>
      </c>
      <c r="AW105" s="59" t="e">
        <f t="shared" si="19"/>
        <v>#DIV/0!</v>
      </c>
      <c r="AX105" s="59" t="e">
        <f t="shared" si="19"/>
        <v>#DIV/0!</v>
      </c>
      <c r="AY105" s="59" t="e">
        <f t="shared" si="19"/>
        <v>#DIV/0!</v>
      </c>
      <c r="AZ105" s="14"/>
    </row>
    <row r="106" spans="1:52" ht="14.25" hidden="1" customHeight="1">
      <c r="A106" s="3">
        <v>103</v>
      </c>
      <c r="B106" s="11" t="s">
        <v>95</v>
      </c>
      <c r="C106" s="132"/>
      <c r="D106" s="77"/>
      <c r="E106" s="15"/>
      <c r="F106" s="78"/>
      <c r="G106" s="230"/>
      <c r="H106" s="182"/>
      <c r="I106" s="100">
        <f t="shared" si="13"/>
        <v>0</v>
      </c>
      <c r="J106" s="57"/>
      <c r="K106" s="57"/>
      <c r="L106" s="57"/>
      <c r="M106" s="57"/>
      <c r="N106" s="14"/>
      <c r="O106" s="14"/>
      <c r="P106" s="14"/>
      <c r="Q106" s="14"/>
      <c r="R106" s="14"/>
      <c r="S106" s="199"/>
      <c r="T106" s="14"/>
      <c r="U106" s="57">
        <f t="shared" si="14"/>
        <v>0</v>
      </c>
      <c r="V106" s="59"/>
      <c r="W106" s="14"/>
      <c r="X106" s="14"/>
      <c r="Y106" s="14"/>
      <c r="Z106" s="14"/>
      <c r="AA106" s="163"/>
      <c r="AB106" s="163"/>
      <c r="AC106" s="17"/>
      <c r="AD106" s="14"/>
      <c r="AE106" s="14"/>
      <c r="AF106" s="14"/>
      <c r="AG106" s="14"/>
      <c r="AH106" s="14"/>
      <c r="AI106" s="14"/>
      <c r="AJ106" s="14"/>
      <c r="AK106" s="14">
        <f t="shared" si="17"/>
        <v>0</v>
      </c>
      <c r="AL106" s="14">
        <f t="shared" si="16"/>
        <v>0</v>
      </c>
      <c r="AM106" s="14">
        <f t="shared" si="16"/>
        <v>0</v>
      </c>
      <c r="AN106" s="14">
        <f t="shared" si="16"/>
        <v>0</v>
      </c>
      <c r="AO106" s="14">
        <f t="shared" si="16"/>
        <v>0</v>
      </c>
      <c r="AP106" s="57">
        <f t="shared" si="18"/>
        <v>0</v>
      </c>
      <c r="AQ106" s="57">
        <f t="shared" si="18"/>
        <v>0</v>
      </c>
      <c r="AR106" s="57">
        <f t="shared" si="18"/>
        <v>0</v>
      </c>
      <c r="AS106" s="57">
        <f t="shared" si="18"/>
        <v>0</v>
      </c>
      <c r="AT106" s="57">
        <f t="shared" si="18"/>
        <v>0</v>
      </c>
      <c r="AU106" s="59" t="e">
        <f t="shared" si="19"/>
        <v>#DIV/0!</v>
      </c>
      <c r="AV106" s="59" t="e">
        <f t="shared" si="19"/>
        <v>#DIV/0!</v>
      </c>
      <c r="AW106" s="59" t="e">
        <f t="shared" si="19"/>
        <v>#DIV/0!</v>
      </c>
      <c r="AX106" s="59" t="e">
        <f t="shared" si="19"/>
        <v>#DIV/0!</v>
      </c>
      <c r="AY106" s="59" t="e">
        <f t="shared" si="19"/>
        <v>#DIV/0!</v>
      </c>
      <c r="AZ106" s="14"/>
    </row>
    <row r="107" spans="1:52" ht="14.25" hidden="1" customHeight="1">
      <c r="A107" s="3">
        <v>104</v>
      </c>
      <c r="B107" s="11" t="s">
        <v>96</v>
      </c>
      <c r="C107" s="132"/>
      <c r="D107" s="77"/>
      <c r="E107" s="15"/>
      <c r="F107" s="78"/>
      <c r="G107" s="230"/>
      <c r="H107" s="182"/>
      <c r="I107" s="100">
        <f t="shared" si="13"/>
        <v>0</v>
      </c>
      <c r="J107" s="57"/>
      <c r="K107" s="57"/>
      <c r="L107" s="57"/>
      <c r="M107" s="57"/>
      <c r="N107" s="14"/>
      <c r="O107" s="14"/>
      <c r="P107" s="14"/>
      <c r="Q107" s="14"/>
      <c r="R107" s="14"/>
      <c r="S107" s="199"/>
      <c r="T107" s="14"/>
      <c r="U107" s="57">
        <f t="shared" si="14"/>
        <v>0</v>
      </c>
      <c r="V107" s="59"/>
      <c r="W107" s="14"/>
      <c r="X107" s="14"/>
      <c r="Y107" s="14"/>
      <c r="Z107" s="14"/>
      <c r="AA107" s="163"/>
      <c r="AB107" s="163"/>
      <c r="AC107" s="17"/>
      <c r="AD107" s="14"/>
      <c r="AE107" s="14"/>
      <c r="AF107" s="14"/>
      <c r="AG107" s="14"/>
      <c r="AH107" s="14"/>
      <c r="AI107" s="14"/>
      <c r="AJ107" s="14"/>
      <c r="AK107" s="14">
        <f t="shared" si="17"/>
        <v>0</v>
      </c>
      <c r="AL107" s="14">
        <f t="shared" si="16"/>
        <v>0</v>
      </c>
      <c r="AM107" s="14">
        <f t="shared" si="16"/>
        <v>0</v>
      </c>
      <c r="AN107" s="14">
        <f t="shared" si="16"/>
        <v>0</v>
      </c>
      <c r="AO107" s="14">
        <f t="shared" si="16"/>
        <v>0</v>
      </c>
      <c r="AP107" s="57">
        <f t="shared" si="18"/>
        <v>0</v>
      </c>
      <c r="AQ107" s="57">
        <f t="shared" si="18"/>
        <v>0</v>
      </c>
      <c r="AR107" s="57">
        <f t="shared" si="18"/>
        <v>0</v>
      </c>
      <c r="AS107" s="57">
        <f t="shared" si="18"/>
        <v>0</v>
      </c>
      <c r="AT107" s="57">
        <f t="shared" si="18"/>
        <v>0</v>
      </c>
      <c r="AU107" s="59" t="e">
        <f t="shared" si="19"/>
        <v>#DIV/0!</v>
      </c>
      <c r="AV107" s="59" t="e">
        <f t="shared" si="19"/>
        <v>#DIV/0!</v>
      </c>
      <c r="AW107" s="59" t="e">
        <f t="shared" si="19"/>
        <v>#DIV/0!</v>
      </c>
      <c r="AX107" s="59" t="e">
        <f t="shared" si="19"/>
        <v>#DIV/0!</v>
      </c>
      <c r="AY107" s="59" t="e">
        <f t="shared" si="19"/>
        <v>#DIV/0!</v>
      </c>
      <c r="AZ107" s="14"/>
    </row>
    <row r="108" spans="1:52" ht="14.25" hidden="1" customHeight="1">
      <c r="A108" s="3">
        <v>105</v>
      </c>
      <c r="B108" s="11" t="s">
        <v>97</v>
      </c>
      <c r="C108" s="132"/>
      <c r="D108" s="77"/>
      <c r="E108" s="15"/>
      <c r="F108" s="78"/>
      <c r="G108" s="230"/>
      <c r="H108" s="182"/>
      <c r="I108" s="100">
        <f t="shared" si="13"/>
        <v>0</v>
      </c>
      <c r="J108" s="57"/>
      <c r="K108" s="57"/>
      <c r="L108" s="57"/>
      <c r="M108" s="57"/>
      <c r="N108" s="14"/>
      <c r="O108" s="14"/>
      <c r="P108" s="14"/>
      <c r="Q108" s="14"/>
      <c r="R108" s="14"/>
      <c r="S108" s="199"/>
      <c r="T108" s="14"/>
      <c r="U108" s="57">
        <f t="shared" si="14"/>
        <v>0</v>
      </c>
      <c r="V108" s="59"/>
      <c r="W108" s="14"/>
      <c r="X108" s="14"/>
      <c r="Y108" s="14"/>
      <c r="Z108" s="14"/>
      <c r="AA108" s="163"/>
      <c r="AB108" s="163"/>
      <c r="AC108" s="17"/>
      <c r="AD108" s="14"/>
      <c r="AE108" s="14"/>
      <c r="AF108" s="14"/>
      <c r="AG108" s="14"/>
      <c r="AH108" s="14"/>
      <c r="AI108" s="14"/>
      <c r="AJ108" s="14"/>
      <c r="AK108" s="14">
        <f t="shared" si="17"/>
        <v>0</v>
      </c>
      <c r="AL108" s="14">
        <f t="shared" si="16"/>
        <v>0</v>
      </c>
      <c r="AM108" s="14">
        <f t="shared" si="16"/>
        <v>0</v>
      </c>
      <c r="AN108" s="14">
        <f t="shared" si="16"/>
        <v>0</v>
      </c>
      <c r="AO108" s="14">
        <f t="shared" si="16"/>
        <v>0</v>
      </c>
      <c r="AP108" s="57">
        <f t="shared" si="18"/>
        <v>0</v>
      </c>
      <c r="AQ108" s="57">
        <f t="shared" si="18"/>
        <v>0</v>
      </c>
      <c r="AR108" s="57">
        <f t="shared" si="18"/>
        <v>0</v>
      </c>
      <c r="AS108" s="57">
        <f t="shared" si="18"/>
        <v>0</v>
      </c>
      <c r="AT108" s="57">
        <f t="shared" si="18"/>
        <v>0</v>
      </c>
      <c r="AU108" s="59" t="e">
        <f t="shared" si="19"/>
        <v>#DIV/0!</v>
      </c>
      <c r="AV108" s="59" t="e">
        <f t="shared" si="19"/>
        <v>#DIV/0!</v>
      </c>
      <c r="AW108" s="59" t="e">
        <f t="shared" si="19"/>
        <v>#DIV/0!</v>
      </c>
      <c r="AX108" s="59" t="e">
        <f t="shared" si="19"/>
        <v>#DIV/0!</v>
      </c>
      <c r="AY108" s="59" t="e">
        <f t="shared" si="19"/>
        <v>#DIV/0!</v>
      </c>
      <c r="AZ108" s="14"/>
    </row>
    <row r="109" spans="1:52" ht="14.25" hidden="1" customHeight="1">
      <c r="A109" s="3">
        <v>106</v>
      </c>
      <c r="B109" s="11" t="s">
        <v>98</v>
      </c>
      <c r="C109" s="132"/>
      <c r="D109" s="77"/>
      <c r="E109" s="15"/>
      <c r="F109" s="78"/>
      <c r="G109" s="230"/>
      <c r="H109" s="182"/>
      <c r="I109" s="100">
        <f t="shared" si="13"/>
        <v>0</v>
      </c>
      <c r="J109" s="57"/>
      <c r="K109" s="57"/>
      <c r="L109" s="57"/>
      <c r="M109" s="57"/>
      <c r="N109" s="14"/>
      <c r="O109" s="14"/>
      <c r="P109" s="14"/>
      <c r="Q109" s="14"/>
      <c r="R109" s="14"/>
      <c r="S109" s="199"/>
      <c r="T109" s="14"/>
      <c r="U109" s="57">
        <f t="shared" si="14"/>
        <v>0</v>
      </c>
      <c r="V109" s="59"/>
      <c r="W109" s="14"/>
      <c r="X109" s="14"/>
      <c r="Y109" s="14"/>
      <c r="Z109" s="14"/>
      <c r="AA109" s="163"/>
      <c r="AB109" s="163"/>
      <c r="AC109" s="17"/>
      <c r="AD109" s="14"/>
      <c r="AE109" s="14"/>
      <c r="AF109" s="14"/>
      <c r="AG109" s="14"/>
      <c r="AH109" s="14"/>
      <c r="AI109" s="14"/>
      <c r="AJ109" s="14"/>
      <c r="AK109" s="14">
        <f t="shared" si="17"/>
        <v>0</v>
      </c>
      <c r="AL109" s="14">
        <f t="shared" si="16"/>
        <v>0</v>
      </c>
      <c r="AM109" s="14">
        <f t="shared" si="16"/>
        <v>0</v>
      </c>
      <c r="AN109" s="14">
        <f t="shared" si="16"/>
        <v>0</v>
      </c>
      <c r="AO109" s="14">
        <f t="shared" si="16"/>
        <v>0</v>
      </c>
      <c r="AP109" s="57">
        <f t="shared" si="18"/>
        <v>0</v>
      </c>
      <c r="AQ109" s="57">
        <f t="shared" si="18"/>
        <v>0</v>
      </c>
      <c r="AR109" s="57">
        <f t="shared" si="18"/>
        <v>0</v>
      </c>
      <c r="AS109" s="57">
        <f t="shared" si="18"/>
        <v>0</v>
      </c>
      <c r="AT109" s="57">
        <f t="shared" si="18"/>
        <v>0</v>
      </c>
      <c r="AU109" s="59" t="e">
        <f t="shared" si="19"/>
        <v>#DIV/0!</v>
      </c>
      <c r="AV109" s="59" t="e">
        <f t="shared" si="19"/>
        <v>#DIV/0!</v>
      </c>
      <c r="AW109" s="59" t="e">
        <f t="shared" si="19"/>
        <v>#DIV/0!</v>
      </c>
      <c r="AX109" s="59" t="e">
        <f t="shared" si="19"/>
        <v>#DIV/0!</v>
      </c>
      <c r="AY109" s="59" t="e">
        <f t="shared" si="19"/>
        <v>#DIV/0!</v>
      </c>
      <c r="AZ109" s="14"/>
    </row>
    <row r="110" spans="1:52" ht="14.25" hidden="1" customHeight="1">
      <c r="A110" s="3">
        <v>107</v>
      </c>
      <c r="B110" s="11" t="s">
        <v>99</v>
      </c>
      <c r="C110" s="132"/>
      <c r="D110" s="77"/>
      <c r="E110" s="15"/>
      <c r="F110" s="78"/>
      <c r="G110" s="230"/>
      <c r="H110" s="182"/>
      <c r="I110" s="100">
        <f t="shared" si="13"/>
        <v>0</v>
      </c>
      <c r="J110" s="57"/>
      <c r="K110" s="57"/>
      <c r="L110" s="57"/>
      <c r="M110" s="57"/>
      <c r="N110" s="14"/>
      <c r="O110" s="14"/>
      <c r="P110" s="14"/>
      <c r="Q110" s="14"/>
      <c r="R110" s="14"/>
      <c r="S110" s="199"/>
      <c r="T110" s="14"/>
      <c r="U110" s="57">
        <f t="shared" si="14"/>
        <v>0</v>
      </c>
      <c r="V110" s="59"/>
      <c r="W110" s="14"/>
      <c r="X110" s="14"/>
      <c r="Y110" s="14"/>
      <c r="Z110" s="14"/>
      <c r="AA110" s="163"/>
      <c r="AB110" s="163"/>
      <c r="AC110" s="17"/>
      <c r="AD110" s="14"/>
      <c r="AE110" s="14"/>
      <c r="AF110" s="14"/>
      <c r="AG110" s="14"/>
      <c r="AH110" s="14"/>
      <c r="AI110" s="14"/>
      <c r="AJ110" s="14"/>
      <c r="AK110" s="14">
        <f t="shared" si="17"/>
        <v>0</v>
      </c>
      <c r="AL110" s="14">
        <f t="shared" si="16"/>
        <v>0</v>
      </c>
      <c r="AM110" s="14">
        <f t="shared" si="16"/>
        <v>0</v>
      </c>
      <c r="AN110" s="14">
        <f t="shared" si="16"/>
        <v>0</v>
      </c>
      <c r="AO110" s="14">
        <f t="shared" si="16"/>
        <v>0</v>
      </c>
      <c r="AP110" s="57">
        <f t="shared" si="18"/>
        <v>0</v>
      </c>
      <c r="AQ110" s="57">
        <f t="shared" si="18"/>
        <v>0</v>
      </c>
      <c r="AR110" s="57">
        <f t="shared" si="18"/>
        <v>0</v>
      </c>
      <c r="AS110" s="57">
        <f t="shared" si="18"/>
        <v>0</v>
      </c>
      <c r="AT110" s="57">
        <f t="shared" si="18"/>
        <v>0</v>
      </c>
      <c r="AU110" s="59" t="e">
        <f t="shared" si="19"/>
        <v>#DIV/0!</v>
      </c>
      <c r="AV110" s="59" t="e">
        <f t="shared" si="19"/>
        <v>#DIV/0!</v>
      </c>
      <c r="AW110" s="59" t="e">
        <f t="shared" si="19"/>
        <v>#DIV/0!</v>
      </c>
      <c r="AX110" s="59" t="e">
        <f t="shared" si="19"/>
        <v>#DIV/0!</v>
      </c>
      <c r="AY110" s="59" t="e">
        <f t="shared" si="19"/>
        <v>#DIV/0!</v>
      </c>
      <c r="AZ110" s="14"/>
    </row>
    <row r="111" spans="1:52" ht="14.25" hidden="1" customHeight="1">
      <c r="A111" s="3">
        <v>108</v>
      </c>
      <c r="B111" s="11" t="s">
        <v>100</v>
      </c>
      <c r="C111" s="132"/>
      <c r="D111" s="77"/>
      <c r="E111" s="15"/>
      <c r="F111" s="78"/>
      <c r="G111" s="230"/>
      <c r="H111" s="182"/>
      <c r="I111" s="100">
        <f t="shared" si="13"/>
        <v>0</v>
      </c>
      <c r="J111" s="57"/>
      <c r="K111" s="57"/>
      <c r="L111" s="57"/>
      <c r="M111" s="57"/>
      <c r="N111" s="14"/>
      <c r="O111" s="14"/>
      <c r="P111" s="14"/>
      <c r="Q111" s="14"/>
      <c r="R111" s="14"/>
      <c r="S111" s="199"/>
      <c r="T111" s="14"/>
      <c r="U111" s="57">
        <f t="shared" si="14"/>
        <v>0</v>
      </c>
      <c r="V111" s="59"/>
      <c r="W111" s="14"/>
      <c r="X111" s="14"/>
      <c r="Y111" s="14"/>
      <c r="Z111" s="14"/>
      <c r="AA111" s="163"/>
      <c r="AB111" s="163"/>
      <c r="AC111" s="17"/>
      <c r="AD111" s="14"/>
      <c r="AE111" s="14"/>
      <c r="AF111" s="14"/>
      <c r="AG111" s="14"/>
      <c r="AH111" s="14"/>
      <c r="AI111" s="14"/>
      <c r="AJ111" s="14"/>
      <c r="AK111" s="14">
        <f t="shared" si="17"/>
        <v>0</v>
      </c>
      <c r="AL111" s="14">
        <f t="shared" si="16"/>
        <v>0</v>
      </c>
      <c r="AM111" s="14">
        <f t="shared" si="16"/>
        <v>0</v>
      </c>
      <c r="AN111" s="14">
        <f t="shared" si="16"/>
        <v>0</v>
      </c>
      <c r="AO111" s="14">
        <f t="shared" si="16"/>
        <v>0</v>
      </c>
      <c r="AP111" s="57">
        <f t="shared" si="18"/>
        <v>0</v>
      </c>
      <c r="AQ111" s="57">
        <f t="shared" si="18"/>
        <v>0</v>
      </c>
      <c r="AR111" s="57">
        <f t="shared" si="18"/>
        <v>0</v>
      </c>
      <c r="AS111" s="57">
        <f t="shared" si="18"/>
        <v>0</v>
      </c>
      <c r="AT111" s="57">
        <f t="shared" si="18"/>
        <v>0</v>
      </c>
      <c r="AU111" s="59" t="e">
        <f t="shared" si="19"/>
        <v>#DIV/0!</v>
      </c>
      <c r="AV111" s="59" t="e">
        <f t="shared" si="19"/>
        <v>#DIV/0!</v>
      </c>
      <c r="AW111" s="59" t="e">
        <f t="shared" si="19"/>
        <v>#DIV/0!</v>
      </c>
      <c r="AX111" s="59" t="e">
        <f t="shared" si="19"/>
        <v>#DIV/0!</v>
      </c>
      <c r="AY111" s="59" t="e">
        <f t="shared" si="19"/>
        <v>#DIV/0!</v>
      </c>
      <c r="AZ111" s="14"/>
    </row>
    <row r="112" spans="1:52" ht="14.25" hidden="1" customHeight="1">
      <c r="A112" s="3">
        <v>109</v>
      </c>
      <c r="B112" s="11" t="s">
        <v>101</v>
      </c>
      <c r="C112" s="132"/>
      <c r="D112" s="77"/>
      <c r="E112" s="15"/>
      <c r="F112" s="78"/>
      <c r="G112" s="230"/>
      <c r="H112" s="182"/>
      <c r="I112" s="100">
        <f t="shared" si="13"/>
        <v>0</v>
      </c>
      <c r="J112" s="57"/>
      <c r="K112" s="57"/>
      <c r="L112" s="57"/>
      <c r="M112" s="57"/>
      <c r="N112" s="14"/>
      <c r="O112" s="14"/>
      <c r="P112" s="14"/>
      <c r="Q112" s="14"/>
      <c r="R112" s="14"/>
      <c r="S112" s="199"/>
      <c r="T112" s="14"/>
      <c r="U112" s="57">
        <f t="shared" si="14"/>
        <v>0</v>
      </c>
      <c r="V112" s="59"/>
      <c r="W112" s="14"/>
      <c r="X112" s="14"/>
      <c r="Y112" s="14"/>
      <c r="Z112" s="14"/>
      <c r="AA112" s="163"/>
      <c r="AB112" s="163"/>
      <c r="AC112" s="17"/>
      <c r="AD112" s="14"/>
      <c r="AE112" s="14"/>
      <c r="AF112" s="14"/>
      <c r="AG112" s="14"/>
      <c r="AH112" s="14"/>
      <c r="AI112" s="14"/>
      <c r="AJ112" s="14"/>
      <c r="AK112" s="14">
        <f t="shared" ref="AK112:AK134" si="20">AL112+AM112+AN112</f>
        <v>0</v>
      </c>
      <c r="AL112" s="14">
        <f t="shared" si="16"/>
        <v>0</v>
      </c>
      <c r="AM112" s="14">
        <f t="shared" si="16"/>
        <v>0</v>
      </c>
      <c r="AN112" s="14">
        <f t="shared" si="16"/>
        <v>0</v>
      </c>
      <c r="AO112" s="14">
        <f t="shared" si="16"/>
        <v>0</v>
      </c>
      <c r="AP112" s="57">
        <f t="shared" si="18"/>
        <v>0</v>
      </c>
      <c r="AQ112" s="57">
        <f t="shared" si="18"/>
        <v>0</v>
      </c>
      <c r="AR112" s="57">
        <f t="shared" si="18"/>
        <v>0</v>
      </c>
      <c r="AS112" s="57">
        <f t="shared" si="18"/>
        <v>0</v>
      </c>
      <c r="AT112" s="57">
        <f t="shared" si="18"/>
        <v>0</v>
      </c>
      <c r="AU112" s="59" t="e">
        <f t="shared" si="19"/>
        <v>#DIV/0!</v>
      </c>
      <c r="AV112" s="59" t="e">
        <f t="shared" si="19"/>
        <v>#DIV/0!</v>
      </c>
      <c r="AW112" s="59" t="e">
        <f t="shared" si="19"/>
        <v>#DIV/0!</v>
      </c>
      <c r="AX112" s="59" t="e">
        <f t="shared" si="19"/>
        <v>#DIV/0!</v>
      </c>
      <c r="AY112" s="59" t="e">
        <f t="shared" si="19"/>
        <v>#DIV/0!</v>
      </c>
      <c r="AZ112" s="14"/>
    </row>
    <row r="113" spans="1:52" ht="14.25" hidden="1" customHeight="1">
      <c r="A113" s="3">
        <v>110</v>
      </c>
      <c r="B113" s="13" t="s">
        <v>102</v>
      </c>
      <c r="C113" s="132"/>
      <c r="D113" s="77"/>
      <c r="E113" s="15"/>
      <c r="F113" s="78"/>
      <c r="G113" s="230"/>
      <c r="H113" s="182"/>
      <c r="I113" s="100">
        <f t="shared" si="13"/>
        <v>0</v>
      </c>
      <c r="J113" s="57"/>
      <c r="K113" s="57"/>
      <c r="L113" s="57"/>
      <c r="M113" s="57"/>
      <c r="N113" s="14"/>
      <c r="O113" s="14"/>
      <c r="P113" s="14"/>
      <c r="Q113" s="14"/>
      <c r="R113" s="14"/>
      <c r="S113" s="199"/>
      <c r="T113" s="14"/>
      <c r="U113" s="57">
        <f t="shared" si="14"/>
        <v>0</v>
      </c>
      <c r="V113" s="59"/>
      <c r="W113" s="14"/>
      <c r="X113" s="14"/>
      <c r="Y113" s="14"/>
      <c r="Z113" s="14"/>
      <c r="AA113" s="163"/>
      <c r="AB113" s="163"/>
      <c r="AC113" s="17"/>
      <c r="AD113" s="14"/>
      <c r="AE113" s="14"/>
      <c r="AF113" s="14"/>
      <c r="AG113" s="14"/>
      <c r="AH113" s="14"/>
      <c r="AI113" s="14"/>
      <c r="AJ113" s="14"/>
      <c r="AK113" s="14">
        <f t="shared" si="20"/>
        <v>0</v>
      </c>
      <c r="AL113" s="14">
        <f t="shared" si="16"/>
        <v>0</v>
      </c>
      <c r="AM113" s="14">
        <f t="shared" si="16"/>
        <v>0</v>
      </c>
      <c r="AN113" s="14">
        <f t="shared" si="16"/>
        <v>0</v>
      </c>
      <c r="AO113" s="14">
        <f t="shared" si="16"/>
        <v>0</v>
      </c>
      <c r="AP113" s="57">
        <f t="shared" si="18"/>
        <v>0</v>
      </c>
      <c r="AQ113" s="57">
        <f t="shared" si="18"/>
        <v>0</v>
      </c>
      <c r="AR113" s="57">
        <f t="shared" si="18"/>
        <v>0</v>
      </c>
      <c r="AS113" s="57">
        <f t="shared" si="18"/>
        <v>0</v>
      </c>
      <c r="AT113" s="57">
        <f t="shared" si="18"/>
        <v>0</v>
      </c>
      <c r="AU113" s="59" t="e">
        <f t="shared" si="19"/>
        <v>#DIV/0!</v>
      </c>
      <c r="AV113" s="59" t="e">
        <f t="shared" si="19"/>
        <v>#DIV/0!</v>
      </c>
      <c r="AW113" s="59" t="e">
        <f t="shared" si="19"/>
        <v>#DIV/0!</v>
      </c>
      <c r="AX113" s="59" t="e">
        <f t="shared" si="19"/>
        <v>#DIV/0!</v>
      </c>
      <c r="AY113" s="59" t="e">
        <f t="shared" si="19"/>
        <v>#DIV/0!</v>
      </c>
      <c r="AZ113" s="14"/>
    </row>
    <row r="114" spans="1:52" ht="14.25" hidden="1" customHeight="1">
      <c r="A114" s="3">
        <v>111</v>
      </c>
      <c r="B114" s="11" t="s">
        <v>103</v>
      </c>
      <c r="C114" s="132"/>
      <c r="D114" s="77"/>
      <c r="E114" s="15"/>
      <c r="F114" s="78"/>
      <c r="G114" s="230"/>
      <c r="H114" s="182"/>
      <c r="I114" s="100">
        <f t="shared" si="13"/>
        <v>0</v>
      </c>
      <c r="J114" s="57"/>
      <c r="K114" s="57"/>
      <c r="L114" s="57"/>
      <c r="M114" s="57"/>
      <c r="N114" s="14"/>
      <c r="O114" s="14"/>
      <c r="P114" s="14"/>
      <c r="Q114" s="14"/>
      <c r="R114" s="14"/>
      <c r="S114" s="199"/>
      <c r="T114" s="14"/>
      <c r="U114" s="57">
        <f t="shared" si="14"/>
        <v>0</v>
      </c>
      <c r="V114" s="59"/>
      <c r="W114" s="14"/>
      <c r="X114" s="14"/>
      <c r="Y114" s="14"/>
      <c r="Z114" s="14"/>
      <c r="AA114" s="163"/>
      <c r="AB114" s="163"/>
      <c r="AC114" s="17"/>
      <c r="AD114" s="14"/>
      <c r="AE114" s="14"/>
      <c r="AF114" s="14"/>
      <c r="AG114" s="14"/>
      <c r="AH114" s="14"/>
      <c r="AI114" s="14"/>
      <c r="AJ114" s="14"/>
      <c r="AK114" s="14">
        <f t="shared" si="20"/>
        <v>0</v>
      </c>
      <c r="AL114" s="14">
        <f t="shared" si="16"/>
        <v>0</v>
      </c>
      <c r="AM114" s="14">
        <f t="shared" si="16"/>
        <v>0</v>
      </c>
      <c r="AN114" s="14">
        <f t="shared" si="16"/>
        <v>0</v>
      </c>
      <c r="AO114" s="14">
        <f t="shared" si="16"/>
        <v>0</v>
      </c>
      <c r="AP114" s="57">
        <f t="shared" si="18"/>
        <v>0</v>
      </c>
      <c r="AQ114" s="57">
        <f t="shared" si="18"/>
        <v>0</v>
      </c>
      <c r="AR114" s="57">
        <f t="shared" si="18"/>
        <v>0</v>
      </c>
      <c r="AS114" s="57">
        <f t="shared" si="18"/>
        <v>0</v>
      </c>
      <c r="AT114" s="57">
        <f t="shared" si="18"/>
        <v>0</v>
      </c>
      <c r="AU114" s="59" t="e">
        <f t="shared" si="19"/>
        <v>#DIV/0!</v>
      </c>
      <c r="AV114" s="59" t="e">
        <f t="shared" si="19"/>
        <v>#DIV/0!</v>
      </c>
      <c r="AW114" s="59" t="e">
        <f t="shared" si="19"/>
        <v>#DIV/0!</v>
      </c>
      <c r="AX114" s="59" t="e">
        <f t="shared" si="19"/>
        <v>#DIV/0!</v>
      </c>
      <c r="AY114" s="59" t="e">
        <f t="shared" si="19"/>
        <v>#DIV/0!</v>
      </c>
      <c r="AZ114" s="14"/>
    </row>
    <row r="115" spans="1:52" ht="14.25" hidden="1" customHeight="1">
      <c r="A115" s="3">
        <v>112</v>
      </c>
      <c r="B115" s="11" t="s">
        <v>104</v>
      </c>
      <c r="C115" s="132"/>
      <c r="D115" s="77"/>
      <c r="E115" s="15"/>
      <c r="F115" s="78"/>
      <c r="G115" s="230"/>
      <c r="H115" s="182"/>
      <c r="I115" s="100">
        <f t="shared" si="13"/>
        <v>0</v>
      </c>
      <c r="J115" s="57"/>
      <c r="K115" s="57"/>
      <c r="L115" s="57"/>
      <c r="M115" s="57"/>
      <c r="N115" s="14"/>
      <c r="O115" s="14"/>
      <c r="P115" s="14"/>
      <c r="Q115" s="14"/>
      <c r="R115" s="14"/>
      <c r="S115" s="199"/>
      <c r="T115" s="14"/>
      <c r="U115" s="57">
        <f t="shared" si="14"/>
        <v>0</v>
      </c>
      <c r="V115" s="59"/>
      <c r="W115" s="14"/>
      <c r="X115" s="14"/>
      <c r="Y115" s="14"/>
      <c r="Z115" s="14"/>
      <c r="AA115" s="163"/>
      <c r="AB115" s="163"/>
      <c r="AC115" s="17"/>
      <c r="AD115" s="14"/>
      <c r="AE115" s="14"/>
      <c r="AF115" s="14"/>
      <c r="AG115" s="14"/>
      <c r="AH115" s="14"/>
      <c r="AI115" s="14"/>
      <c r="AJ115" s="14"/>
      <c r="AK115" s="14">
        <f t="shared" si="20"/>
        <v>0</v>
      </c>
      <c r="AL115" s="14">
        <f t="shared" si="16"/>
        <v>0</v>
      </c>
      <c r="AM115" s="14">
        <f t="shared" si="16"/>
        <v>0</v>
      </c>
      <c r="AN115" s="14">
        <f t="shared" si="16"/>
        <v>0</v>
      </c>
      <c r="AO115" s="14">
        <f t="shared" si="16"/>
        <v>0</v>
      </c>
      <c r="AP115" s="57">
        <f t="shared" si="18"/>
        <v>0</v>
      </c>
      <c r="AQ115" s="57">
        <f t="shared" si="18"/>
        <v>0</v>
      </c>
      <c r="AR115" s="57">
        <f t="shared" si="18"/>
        <v>0</v>
      </c>
      <c r="AS115" s="57">
        <f t="shared" si="18"/>
        <v>0</v>
      </c>
      <c r="AT115" s="57">
        <f t="shared" si="18"/>
        <v>0</v>
      </c>
      <c r="AU115" s="59" t="e">
        <f t="shared" si="19"/>
        <v>#DIV/0!</v>
      </c>
      <c r="AV115" s="59" t="e">
        <f t="shared" si="19"/>
        <v>#DIV/0!</v>
      </c>
      <c r="AW115" s="59" t="e">
        <f t="shared" si="19"/>
        <v>#DIV/0!</v>
      </c>
      <c r="AX115" s="59" t="e">
        <f t="shared" si="19"/>
        <v>#DIV/0!</v>
      </c>
      <c r="AY115" s="59" t="e">
        <f t="shared" si="19"/>
        <v>#DIV/0!</v>
      </c>
      <c r="AZ115" s="14"/>
    </row>
    <row r="116" spans="1:52" ht="14.25" hidden="1" customHeight="1">
      <c r="A116" s="3">
        <v>113</v>
      </c>
      <c r="B116" s="11" t="s">
        <v>105</v>
      </c>
      <c r="C116" s="132"/>
      <c r="D116" s="77"/>
      <c r="E116" s="15"/>
      <c r="F116" s="78"/>
      <c r="G116" s="230"/>
      <c r="H116" s="182"/>
      <c r="I116" s="100">
        <f t="shared" si="13"/>
        <v>0</v>
      </c>
      <c r="J116" s="57"/>
      <c r="K116" s="57"/>
      <c r="L116" s="57"/>
      <c r="M116" s="57"/>
      <c r="N116" s="14"/>
      <c r="O116" s="14"/>
      <c r="P116" s="14"/>
      <c r="Q116" s="14"/>
      <c r="R116" s="14"/>
      <c r="S116" s="199"/>
      <c r="T116" s="14"/>
      <c r="U116" s="57">
        <f t="shared" si="14"/>
        <v>0</v>
      </c>
      <c r="V116" s="59"/>
      <c r="W116" s="14"/>
      <c r="X116" s="14"/>
      <c r="Y116" s="14"/>
      <c r="Z116" s="14"/>
      <c r="AA116" s="163"/>
      <c r="AB116" s="163"/>
      <c r="AC116" s="17"/>
      <c r="AD116" s="14"/>
      <c r="AE116" s="14"/>
      <c r="AF116" s="14"/>
      <c r="AG116" s="14"/>
      <c r="AH116" s="14"/>
      <c r="AI116" s="14"/>
      <c r="AJ116" s="14"/>
      <c r="AK116" s="14">
        <f t="shared" si="20"/>
        <v>0</v>
      </c>
      <c r="AL116" s="14">
        <f t="shared" si="16"/>
        <v>0</v>
      </c>
      <c r="AM116" s="14">
        <f t="shared" si="16"/>
        <v>0</v>
      </c>
      <c r="AN116" s="14">
        <f t="shared" si="16"/>
        <v>0</v>
      </c>
      <c r="AO116" s="14">
        <f t="shared" si="16"/>
        <v>0</v>
      </c>
      <c r="AP116" s="57">
        <f t="shared" si="18"/>
        <v>0</v>
      </c>
      <c r="AQ116" s="57">
        <f t="shared" si="18"/>
        <v>0</v>
      </c>
      <c r="AR116" s="57">
        <f t="shared" si="18"/>
        <v>0</v>
      </c>
      <c r="AS116" s="57">
        <f t="shared" si="18"/>
        <v>0</v>
      </c>
      <c r="AT116" s="57">
        <f t="shared" si="18"/>
        <v>0</v>
      </c>
      <c r="AU116" s="59" t="e">
        <f t="shared" si="19"/>
        <v>#DIV/0!</v>
      </c>
      <c r="AV116" s="59" t="e">
        <f t="shared" si="19"/>
        <v>#DIV/0!</v>
      </c>
      <c r="AW116" s="59" t="e">
        <f t="shared" si="19"/>
        <v>#DIV/0!</v>
      </c>
      <c r="AX116" s="59" t="e">
        <f t="shared" si="19"/>
        <v>#DIV/0!</v>
      </c>
      <c r="AY116" s="59" t="e">
        <f t="shared" si="19"/>
        <v>#DIV/0!</v>
      </c>
      <c r="AZ116" s="14"/>
    </row>
    <row r="117" spans="1:52" ht="14.25" hidden="1" customHeight="1">
      <c r="A117" s="3">
        <v>114</v>
      </c>
      <c r="B117" s="11" t="s">
        <v>106</v>
      </c>
      <c r="C117" s="132"/>
      <c r="D117" s="77"/>
      <c r="E117" s="15"/>
      <c r="F117" s="78"/>
      <c r="G117" s="230"/>
      <c r="H117" s="182"/>
      <c r="I117" s="100">
        <f t="shared" si="13"/>
        <v>0</v>
      </c>
      <c r="J117" s="57"/>
      <c r="K117" s="57"/>
      <c r="L117" s="57"/>
      <c r="M117" s="57"/>
      <c r="N117" s="14"/>
      <c r="O117" s="14"/>
      <c r="P117" s="14"/>
      <c r="Q117" s="14"/>
      <c r="R117" s="14"/>
      <c r="S117" s="199"/>
      <c r="T117" s="14"/>
      <c r="U117" s="57">
        <f t="shared" si="14"/>
        <v>0</v>
      </c>
      <c r="V117" s="59"/>
      <c r="W117" s="14"/>
      <c r="X117" s="14"/>
      <c r="Y117" s="14"/>
      <c r="Z117" s="14"/>
      <c r="AA117" s="163"/>
      <c r="AB117" s="163"/>
      <c r="AC117" s="17"/>
      <c r="AD117" s="14"/>
      <c r="AE117" s="14"/>
      <c r="AF117" s="14"/>
      <c r="AG117" s="14"/>
      <c r="AH117" s="14"/>
      <c r="AI117" s="14"/>
      <c r="AJ117" s="14"/>
      <c r="AK117" s="14">
        <f t="shared" si="20"/>
        <v>0</v>
      </c>
      <c r="AL117" s="14">
        <f t="shared" si="16"/>
        <v>0</v>
      </c>
      <c r="AM117" s="14">
        <f t="shared" si="16"/>
        <v>0</v>
      </c>
      <c r="AN117" s="14">
        <f t="shared" si="16"/>
        <v>0</v>
      </c>
      <c r="AO117" s="14">
        <f t="shared" si="16"/>
        <v>0</v>
      </c>
      <c r="AP117" s="57">
        <f t="shared" si="18"/>
        <v>0</v>
      </c>
      <c r="AQ117" s="57">
        <f t="shared" si="18"/>
        <v>0</v>
      </c>
      <c r="AR117" s="57">
        <f t="shared" si="18"/>
        <v>0</v>
      </c>
      <c r="AS117" s="57">
        <f t="shared" si="18"/>
        <v>0</v>
      </c>
      <c r="AT117" s="57">
        <f t="shared" si="18"/>
        <v>0</v>
      </c>
      <c r="AU117" s="59" t="e">
        <f t="shared" si="19"/>
        <v>#DIV/0!</v>
      </c>
      <c r="AV117" s="59" t="e">
        <f t="shared" si="19"/>
        <v>#DIV/0!</v>
      </c>
      <c r="AW117" s="59" t="e">
        <f t="shared" si="19"/>
        <v>#DIV/0!</v>
      </c>
      <c r="AX117" s="59" t="e">
        <f t="shared" si="19"/>
        <v>#DIV/0!</v>
      </c>
      <c r="AY117" s="59" t="e">
        <f t="shared" si="19"/>
        <v>#DIV/0!</v>
      </c>
      <c r="AZ117" s="14"/>
    </row>
    <row r="118" spans="1:52" ht="14.25" hidden="1" customHeight="1">
      <c r="A118" s="3">
        <v>115</v>
      </c>
      <c r="B118" s="11" t="s">
        <v>107</v>
      </c>
      <c r="C118" s="132"/>
      <c r="D118" s="77"/>
      <c r="E118" s="15"/>
      <c r="F118" s="78"/>
      <c r="G118" s="230"/>
      <c r="H118" s="182"/>
      <c r="I118" s="100">
        <f t="shared" si="13"/>
        <v>0</v>
      </c>
      <c r="J118" s="57"/>
      <c r="K118" s="57"/>
      <c r="L118" s="57"/>
      <c r="M118" s="57"/>
      <c r="N118" s="14"/>
      <c r="O118" s="14"/>
      <c r="P118" s="14"/>
      <c r="Q118" s="14"/>
      <c r="R118" s="14"/>
      <c r="S118" s="199"/>
      <c r="T118" s="14"/>
      <c r="U118" s="57">
        <f t="shared" si="14"/>
        <v>0</v>
      </c>
      <c r="V118" s="59"/>
      <c r="W118" s="14"/>
      <c r="X118" s="14"/>
      <c r="Y118" s="14"/>
      <c r="Z118" s="14"/>
      <c r="AA118" s="163"/>
      <c r="AB118" s="163"/>
      <c r="AC118" s="17"/>
      <c r="AD118" s="14"/>
      <c r="AE118" s="14"/>
      <c r="AF118" s="14"/>
      <c r="AG118" s="14"/>
      <c r="AH118" s="14"/>
      <c r="AI118" s="14"/>
      <c r="AJ118" s="14"/>
      <c r="AK118" s="14">
        <f t="shared" si="20"/>
        <v>0</v>
      </c>
      <c r="AL118" s="14">
        <f t="shared" si="16"/>
        <v>0</v>
      </c>
      <c r="AM118" s="14">
        <f t="shared" si="16"/>
        <v>0</v>
      </c>
      <c r="AN118" s="14">
        <f t="shared" si="16"/>
        <v>0</v>
      </c>
      <c r="AO118" s="14">
        <f t="shared" si="16"/>
        <v>0</v>
      </c>
      <c r="AP118" s="57">
        <f t="shared" si="18"/>
        <v>0</v>
      </c>
      <c r="AQ118" s="57">
        <f t="shared" si="18"/>
        <v>0</v>
      </c>
      <c r="AR118" s="57">
        <f t="shared" si="18"/>
        <v>0</v>
      </c>
      <c r="AS118" s="57">
        <f t="shared" si="18"/>
        <v>0</v>
      </c>
      <c r="AT118" s="57">
        <f t="shared" si="18"/>
        <v>0</v>
      </c>
      <c r="AU118" s="59" t="e">
        <f t="shared" si="19"/>
        <v>#DIV/0!</v>
      </c>
      <c r="AV118" s="59" t="e">
        <f t="shared" si="19"/>
        <v>#DIV/0!</v>
      </c>
      <c r="AW118" s="59" t="e">
        <f t="shared" si="19"/>
        <v>#DIV/0!</v>
      </c>
      <c r="AX118" s="59" t="e">
        <f t="shared" si="19"/>
        <v>#DIV/0!</v>
      </c>
      <c r="AY118" s="59" t="e">
        <f t="shared" si="19"/>
        <v>#DIV/0!</v>
      </c>
      <c r="AZ118" s="14"/>
    </row>
    <row r="119" spans="1:52" ht="14.25" hidden="1" customHeight="1">
      <c r="A119" s="3">
        <v>116</v>
      </c>
      <c r="B119" s="13" t="s">
        <v>108</v>
      </c>
      <c r="C119" s="132"/>
      <c r="D119" s="77"/>
      <c r="E119" s="15"/>
      <c r="F119" s="78"/>
      <c r="G119" s="230"/>
      <c r="H119" s="182"/>
      <c r="I119" s="100">
        <f t="shared" si="13"/>
        <v>0</v>
      </c>
      <c r="J119" s="57"/>
      <c r="K119" s="57"/>
      <c r="L119" s="57"/>
      <c r="M119" s="57"/>
      <c r="N119" s="14"/>
      <c r="O119" s="14"/>
      <c r="P119" s="14"/>
      <c r="Q119" s="14"/>
      <c r="R119" s="14"/>
      <c r="S119" s="199"/>
      <c r="T119" s="14"/>
      <c r="U119" s="57">
        <f t="shared" si="14"/>
        <v>0</v>
      </c>
      <c r="V119" s="59"/>
      <c r="W119" s="14"/>
      <c r="X119" s="14"/>
      <c r="Y119" s="14"/>
      <c r="Z119" s="14"/>
      <c r="AA119" s="163"/>
      <c r="AB119" s="163"/>
      <c r="AC119" s="17"/>
      <c r="AD119" s="14"/>
      <c r="AE119" s="14"/>
      <c r="AF119" s="14"/>
      <c r="AG119" s="14"/>
      <c r="AH119" s="14"/>
      <c r="AI119" s="14"/>
      <c r="AJ119" s="14"/>
      <c r="AK119" s="14">
        <f t="shared" si="20"/>
        <v>0</v>
      </c>
      <c r="AL119" s="14">
        <f t="shared" si="16"/>
        <v>0</v>
      </c>
      <c r="AM119" s="14">
        <f t="shared" si="16"/>
        <v>0</v>
      </c>
      <c r="AN119" s="14">
        <f t="shared" si="16"/>
        <v>0</v>
      </c>
      <c r="AO119" s="14">
        <f t="shared" si="16"/>
        <v>0</v>
      </c>
      <c r="AP119" s="57">
        <f t="shared" si="18"/>
        <v>0</v>
      </c>
      <c r="AQ119" s="57">
        <f t="shared" si="18"/>
        <v>0</v>
      </c>
      <c r="AR119" s="57">
        <f t="shared" si="18"/>
        <v>0</v>
      </c>
      <c r="AS119" s="57">
        <f t="shared" si="18"/>
        <v>0</v>
      </c>
      <c r="AT119" s="57">
        <f t="shared" si="18"/>
        <v>0</v>
      </c>
      <c r="AU119" s="59" t="e">
        <f t="shared" si="19"/>
        <v>#DIV/0!</v>
      </c>
      <c r="AV119" s="59" t="e">
        <f t="shared" si="19"/>
        <v>#DIV/0!</v>
      </c>
      <c r="AW119" s="59" t="e">
        <f t="shared" si="19"/>
        <v>#DIV/0!</v>
      </c>
      <c r="AX119" s="59" t="e">
        <f t="shared" si="19"/>
        <v>#DIV/0!</v>
      </c>
      <c r="AY119" s="59" t="e">
        <f t="shared" si="19"/>
        <v>#DIV/0!</v>
      </c>
      <c r="AZ119" s="14"/>
    </row>
    <row r="120" spans="1:52" ht="14.25" hidden="1" customHeight="1">
      <c r="A120" s="3">
        <v>117</v>
      </c>
      <c r="B120" s="11" t="s">
        <v>109</v>
      </c>
      <c r="C120" s="132"/>
      <c r="D120" s="77"/>
      <c r="E120" s="15"/>
      <c r="F120" s="78"/>
      <c r="G120" s="230"/>
      <c r="H120" s="182"/>
      <c r="I120" s="100">
        <f t="shared" si="13"/>
        <v>0</v>
      </c>
      <c r="J120" s="57"/>
      <c r="K120" s="57"/>
      <c r="L120" s="57"/>
      <c r="M120" s="57"/>
      <c r="N120" s="14"/>
      <c r="O120" s="14"/>
      <c r="P120" s="14"/>
      <c r="Q120" s="14"/>
      <c r="R120" s="14"/>
      <c r="S120" s="199"/>
      <c r="T120" s="14"/>
      <c r="U120" s="57">
        <f t="shared" si="14"/>
        <v>0</v>
      </c>
      <c r="V120" s="59"/>
      <c r="W120" s="14"/>
      <c r="X120" s="14"/>
      <c r="Y120" s="14"/>
      <c r="Z120" s="14"/>
      <c r="AA120" s="163"/>
      <c r="AB120" s="163"/>
      <c r="AC120" s="17"/>
      <c r="AD120" s="14"/>
      <c r="AE120" s="14"/>
      <c r="AF120" s="14"/>
      <c r="AG120" s="14"/>
      <c r="AH120" s="14"/>
      <c r="AI120" s="14"/>
      <c r="AJ120" s="14"/>
      <c r="AK120" s="14">
        <f t="shared" si="20"/>
        <v>0</v>
      </c>
      <c r="AL120" s="14">
        <f t="shared" si="16"/>
        <v>0</v>
      </c>
      <c r="AM120" s="14">
        <f t="shared" si="16"/>
        <v>0</v>
      </c>
      <c r="AN120" s="14">
        <f t="shared" si="16"/>
        <v>0</v>
      </c>
      <c r="AO120" s="14">
        <f t="shared" si="16"/>
        <v>0</v>
      </c>
      <c r="AP120" s="57">
        <f t="shared" si="18"/>
        <v>0</v>
      </c>
      <c r="AQ120" s="57">
        <f t="shared" si="18"/>
        <v>0</v>
      </c>
      <c r="AR120" s="57">
        <f t="shared" si="18"/>
        <v>0</v>
      </c>
      <c r="AS120" s="57">
        <f t="shared" si="18"/>
        <v>0</v>
      </c>
      <c r="AT120" s="57">
        <f t="shared" si="18"/>
        <v>0</v>
      </c>
      <c r="AU120" s="59" t="e">
        <f t="shared" si="19"/>
        <v>#DIV/0!</v>
      </c>
      <c r="AV120" s="59" t="e">
        <f t="shared" si="19"/>
        <v>#DIV/0!</v>
      </c>
      <c r="AW120" s="59" t="e">
        <f t="shared" si="19"/>
        <v>#DIV/0!</v>
      </c>
      <c r="AX120" s="59" t="e">
        <f t="shared" si="19"/>
        <v>#DIV/0!</v>
      </c>
      <c r="AY120" s="59" t="e">
        <f t="shared" si="19"/>
        <v>#DIV/0!</v>
      </c>
      <c r="AZ120" s="14"/>
    </row>
    <row r="121" spans="1:52" ht="14.25" hidden="1" customHeight="1">
      <c r="A121" s="3">
        <v>118</v>
      </c>
      <c r="B121" s="11" t="s">
        <v>110</v>
      </c>
      <c r="C121" s="132"/>
      <c r="D121" s="77"/>
      <c r="E121" s="15"/>
      <c r="F121" s="78"/>
      <c r="G121" s="230"/>
      <c r="H121" s="182"/>
      <c r="I121" s="100">
        <f t="shared" si="13"/>
        <v>0</v>
      </c>
      <c r="J121" s="57"/>
      <c r="K121" s="57"/>
      <c r="L121" s="57"/>
      <c r="M121" s="57"/>
      <c r="N121" s="14"/>
      <c r="O121" s="14"/>
      <c r="P121" s="14"/>
      <c r="Q121" s="14"/>
      <c r="R121" s="14"/>
      <c r="S121" s="199"/>
      <c r="T121" s="14"/>
      <c r="U121" s="57">
        <f t="shared" si="14"/>
        <v>0</v>
      </c>
      <c r="V121" s="59"/>
      <c r="W121" s="14"/>
      <c r="X121" s="14"/>
      <c r="Y121" s="14"/>
      <c r="Z121" s="14"/>
      <c r="AA121" s="163"/>
      <c r="AB121" s="163"/>
      <c r="AC121" s="17"/>
      <c r="AD121" s="14"/>
      <c r="AE121" s="14"/>
      <c r="AF121" s="14"/>
      <c r="AG121" s="14"/>
      <c r="AH121" s="14"/>
      <c r="AI121" s="14"/>
      <c r="AJ121" s="14"/>
      <c r="AK121" s="14">
        <f t="shared" si="20"/>
        <v>0</v>
      </c>
      <c r="AL121" s="14">
        <f t="shared" si="16"/>
        <v>0</v>
      </c>
      <c r="AM121" s="14">
        <f t="shared" si="16"/>
        <v>0</v>
      </c>
      <c r="AN121" s="14">
        <f t="shared" si="16"/>
        <v>0</v>
      </c>
      <c r="AO121" s="14">
        <f t="shared" si="16"/>
        <v>0</v>
      </c>
      <c r="AP121" s="57">
        <f t="shared" si="18"/>
        <v>0</v>
      </c>
      <c r="AQ121" s="57">
        <f t="shared" si="18"/>
        <v>0</v>
      </c>
      <c r="AR121" s="57">
        <f t="shared" si="18"/>
        <v>0</v>
      </c>
      <c r="AS121" s="57">
        <f t="shared" si="18"/>
        <v>0</v>
      </c>
      <c r="AT121" s="57">
        <f t="shared" si="18"/>
        <v>0</v>
      </c>
      <c r="AU121" s="59" t="e">
        <f t="shared" si="19"/>
        <v>#DIV/0!</v>
      </c>
      <c r="AV121" s="59" t="e">
        <f t="shared" si="19"/>
        <v>#DIV/0!</v>
      </c>
      <c r="AW121" s="59" t="e">
        <f t="shared" si="19"/>
        <v>#DIV/0!</v>
      </c>
      <c r="AX121" s="59" t="e">
        <f t="shared" si="19"/>
        <v>#DIV/0!</v>
      </c>
      <c r="AY121" s="59" t="e">
        <f t="shared" si="19"/>
        <v>#DIV/0!</v>
      </c>
      <c r="AZ121" s="14"/>
    </row>
    <row r="122" spans="1:52" ht="14.25" hidden="1" customHeight="1">
      <c r="A122" s="3">
        <v>119</v>
      </c>
      <c r="B122" s="11" t="s">
        <v>111</v>
      </c>
      <c r="C122" s="132"/>
      <c r="D122" s="77"/>
      <c r="E122" s="15"/>
      <c r="F122" s="78"/>
      <c r="G122" s="230"/>
      <c r="H122" s="182"/>
      <c r="I122" s="100">
        <f t="shared" si="13"/>
        <v>0</v>
      </c>
      <c r="J122" s="57"/>
      <c r="K122" s="57"/>
      <c r="L122" s="57"/>
      <c r="M122" s="57"/>
      <c r="N122" s="14"/>
      <c r="O122" s="14"/>
      <c r="P122" s="14"/>
      <c r="Q122" s="14"/>
      <c r="R122" s="14"/>
      <c r="S122" s="199"/>
      <c r="T122" s="14"/>
      <c r="U122" s="57">
        <f t="shared" si="14"/>
        <v>0</v>
      </c>
      <c r="V122" s="59"/>
      <c r="W122" s="14"/>
      <c r="X122" s="14"/>
      <c r="Y122" s="14"/>
      <c r="Z122" s="14"/>
      <c r="AA122" s="163"/>
      <c r="AB122" s="163"/>
      <c r="AC122" s="17"/>
      <c r="AD122" s="14"/>
      <c r="AE122" s="14"/>
      <c r="AF122" s="14"/>
      <c r="AG122" s="14"/>
      <c r="AH122" s="14"/>
      <c r="AI122" s="14"/>
      <c r="AJ122" s="14"/>
      <c r="AK122" s="14">
        <f t="shared" si="20"/>
        <v>0</v>
      </c>
      <c r="AL122" s="14">
        <f t="shared" si="16"/>
        <v>0</v>
      </c>
      <c r="AM122" s="14">
        <f t="shared" si="16"/>
        <v>0</v>
      </c>
      <c r="AN122" s="14">
        <f t="shared" si="16"/>
        <v>0</v>
      </c>
      <c r="AO122" s="14">
        <f t="shared" si="16"/>
        <v>0</v>
      </c>
      <c r="AP122" s="57">
        <f t="shared" si="18"/>
        <v>0</v>
      </c>
      <c r="AQ122" s="57">
        <f t="shared" si="18"/>
        <v>0</v>
      </c>
      <c r="AR122" s="57">
        <f t="shared" si="18"/>
        <v>0</v>
      </c>
      <c r="AS122" s="57">
        <f t="shared" si="18"/>
        <v>0</v>
      </c>
      <c r="AT122" s="57">
        <f t="shared" si="18"/>
        <v>0</v>
      </c>
      <c r="AU122" s="59" t="e">
        <f t="shared" si="19"/>
        <v>#DIV/0!</v>
      </c>
      <c r="AV122" s="59" t="e">
        <f t="shared" si="19"/>
        <v>#DIV/0!</v>
      </c>
      <c r="AW122" s="59" t="e">
        <f t="shared" si="19"/>
        <v>#DIV/0!</v>
      </c>
      <c r="AX122" s="59" t="e">
        <f t="shared" si="19"/>
        <v>#DIV/0!</v>
      </c>
      <c r="AY122" s="59" t="e">
        <f t="shared" si="19"/>
        <v>#DIV/0!</v>
      </c>
      <c r="AZ122" s="14"/>
    </row>
    <row r="123" spans="1:52" ht="14.25" hidden="1" customHeight="1">
      <c r="A123" s="3">
        <v>120</v>
      </c>
      <c r="B123" s="11" t="s">
        <v>112</v>
      </c>
      <c r="C123" s="132"/>
      <c r="D123" s="77"/>
      <c r="E123" s="15"/>
      <c r="F123" s="78"/>
      <c r="G123" s="230"/>
      <c r="H123" s="182"/>
      <c r="I123" s="100">
        <f t="shared" si="13"/>
        <v>0</v>
      </c>
      <c r="J123" s="57"/>
      <c r="K123" s="57"/>
      <c r="L123" s="57"/>
      <c r="M123" s="57"/>
      <c r="N123" s="14"/>
      <c r="O123" s="14"/>
      <c r="P123" s="14"/>
      <c r="Q123" s="14"/>
      <c r="R123" s="14"/>
      <c r="S123" s="199"/>
      <c r="T123" s="14"/>
      <c r="U123" s="57">
        <f t="shared" si="14"/>
        <v>0</v>
      </c>
      <c r="V123" s="59"/>
      <c r="W123" s="14"/>
      <c r="X123" s="14"/>
      <c r="Y123" s="14"/>
      <c r="Z123" s="14"/>
      <c r="AA123" s="163"/>
      <c r="AB123" s="163"/>
      <c r="AC123" s="17"/>
      <c r="AD123" s="14"/>
      <c r="AE123" s="14"/>
      <c r="AF123" s="14"/>
      <c r="AG123" s="14"/>
      <c r="AH123" s="14"/>
      <c r="AI123" s="14"/>
      <c r="AJ123" s="14"/>
      <c r="AK123" s="14">
        <f t="shared" si="20"/>
        <v>0</v>
      </c>
      <c r="AL123" s="14">
        <f t="shared" si="16"/>
        <v>0</v>
      </c>
      <c r="AM123" s="14">
        <f t="shared" si="16"/>
        <v>0</v>
      </c>
      <c r="AN123" s="14">
        <f t="shared" si="16"/>
        <v>0</v>
      </c>
      <c r="AO123" s="14">
        <f t="shared" si="16"/>
        <v>0</v>
      </c>
      <c r="AP123" s="57">
        <f t="shared" si="18"/>
        <v>0</v>
      </c>
      <c r="AQ123" s="57">
        <f t="shared" si="18"/>
        <v>0</v>
      </c>
      <c r="AR123" s="57">
        <f t="shared" si="18"/>
        <v>0</v>
      </c>
      <c r="AS123" s="57">
        <f t="shared" si="18"/>
        <v>0</v>
      </c>
      <c r="AT123" s="57">
        <f t="shared" si="18"/>
        <v>0</v>
      </c>
      <c r="AU123" s="59" t="e">
        <f t="shared" si="19"/>
        <v>#DIV/0!</v>
      </c>
      <c r="AV123" s="59" t="e">
        <f t="shared" si="19"/>
        <v>#DIV/0!</v>
      </c>
      <c r="AW123" s="59" t="e">
        <f t="shared" si="19"/>
        <v>#DIV/0!</v>
      </c>
      <c r="AX123" s="59" t="e">
        <f t="shared" si="19"/>
        <v>#DIV/0!</v>
      </c>
      <c r="AY123" s="59" t="e">
        <f t="shared" si="19"/>
        <v>#DIV/0!</v>
      </c>
      <c r="AZ123" s="14"/>
    </row>
    <row r="124" spans="1:52" ht="14.25" hidden="1" customHeight="1">
      <c r="A124" s="3">
        <v>121</v>
      </c>
      <c r="B124" s="11" t="s">
        <v>113</v>
      </c>
      <c r="C124" s="132"/>
      <c r="D124" s="77"/>
      <c r="E124" s="15"/>
      <c r="F124" s="78"/>
      <c r="G124" s="230"/>
      <c r="H124" s="182"/>
      <c r="I124" s="100">
        <f t="shared" si="13"/>
        <v>0</v>
      </c>
      <c r="J124" s="57"/>
      <c r="K124" s="57"/>
      <c r="L124" s="57"/>
      <c r="M124" s="57"/>
      <c r="N124" s="14"/>
      <c r="O124" s="14"/>
      <c r="P124" s="14"/>
      <c r="Q124" s="14"/>
      <c r="R124" s="14"/>
      <c r="S124" s="199"/>
      <c r="T124" s="14"/>
      <c r="U124" s="57">
        <f t="shared" si="14"/>
        <v>0</v>
      </c>
      <c r="V124" s="59"/>
      <c r="W124" s="14"/>
      <c r="X124" s="14"/>
      <c r="Y124" s="14"/>
      <c r="Z124" s="14"/>
      <c r="AA124" s="163"/>
      <c r="AB124" s="163"/>
      <c r="AC124" s="17"/>
      <c r="AD124" s="14"/>
      <c r="AE124" s="14"/>
      <c r="AF124" s="14"/>
      <c r="AG124" s="14"/>
      <c r="AH124" s="14"/>
      <c r="AI124" s="14"/>
      <c r="AJ124" s="14"/>
      <c r="AK124" s="14">
        <f t="shared" si="20"/>
        <v>0</v>
      </c>
      <c r="AL124" s="14">
        <f t="shared" si="16"/>
        <v>0</v>
      </c>
      <c r="AM124" s="14">
        <f t="shared" si="16"/>
        <v>0</v>
      </c>
      <c r="AN124" s="14">
        <f t="shared" si="16"/>
        <v>0</v>
      </c>
      <c r="AO124" s="14">
        <f t="shared" si="16"/>
        <v>0</v>
      </c>
      <c r="AP124" s="57">
        <f t="shared" si="18"/>
        <v>0</v>
      </c>
      <c r="AQ124" s="57">
        <f t="shared" si="18"/>
        <v>0</v>
      </c>
      <c r="AR124" s="57">
        <f t="shared" si="18"/>
        <v>0</v>
      </c>
      <c r="AS124" s="57">
        <f t="shared" si="18"/>
        <v>0</v>
      </c>
      <c r="AT124" s="57">
        <f t="shared" si="18"/>
        <v>0</v>
      </c>
      <c r="AU124" s="59" t="e">
        <f t="shared" si="19"/>
        <v>#DIV/0!</v>
      </c>
      <c r="AV124" s="59" t="e">
        <f t="shared" si="19"/>
        <v>#DIV/0!</v>
      </c>
      <c r="AW124" s="59" t="e">
        <f t="shared" si="19"/>
        <v>#DIV/0!</v>
      </c>
      <c r="AX124" s="59" t="e">
        <f t="shared" si="19"/>
        <v>#DIV/0!</v>
      </c>
      <c r="AY124" s="59" t="e">
        <f t="shared" si="19"/>
        <v>#DIV/0!</v>
      </c>
      <c r="AZ124" s="14"/>
    </row>
    <row r="125" spans="1:52" ht="14.25" hidden="1" customHeight="1">
      <c r="A125" s="3">
        <v>122</v>
      </c>
      <c r="B125" s="11" t="s">
        <v>114</v>
      </c>
      <c r="C125" s="132"/>
      <c r="D125" s="77"/>
      <c r="E125" s="15"/>
      <c r="F125" s="78"/>
      <c r="G125" s="230"/>
      <c r="H125" s="182"/>
      <c r="I125" s="100">
        <f t="shared" si="13"/>
        <v>0</v>
      </c>
      <c r="J125" s="57"/>
      <c r="K125" s="57"/>
      <c r="L125" s="57"/>
      <c r="M125" s="57"/>
      <c r="N125" s="14"/>
      <c r="O125" s="14"/>
      <c r="P125" s="14"/>
      <c r="Q125" s="14"/>
      <c r="R125" s="14"/>
      <c r="S125" s="199"/>
      <c r="T125" s="14"/>
      <c r="U125" s="57">
        <f t="shared" si="14"/>
        <v>0</v>
      </c>
      <c r="V125" s="59"/>
      <c r="W125" s="14"/>
      <c r="X125" s="14"/>
      <c r="Y125" s="14"/>
      <c r="Z125" s="14"/>
      <c r="AA125" s="163"/>
      <c r="AB125" s="163"/>
      <c r="AC125" s="17"/>
      <c r="AD125" s="14"/>
      <c r="AE125" s="14"/>
      <c r="AF125" s="14"/>
      <c r="AG125" s="14"/>
      <c r="AH125" s="14"/>
      <c r="AI125" s="14"/>
      <c r="AJ125" s="14"/>
      <c r="AK125" s="14">
        <f t="shared" si="20"/>
        <v>0</v>
      </c>
      <c r="AL125" s="14">
        <f t="shared" si="16"/>
        <v>0</v>
      </c>
      <c r="AM125" s="14">
        <f t="shared" si="16"/>
        <v>0</v>
      </c>
      <c r="AN125" s="14">
        <f t="shared" si="16"/>
        <v>0</v>
      </c>
      <c r="AO125" s="14">
        <f t="shared" si="16"/>
        <v>0</v>
      </c>
      <c r="AP125" s="57">
        <f t="shared" si="18"/>
        <v>0</v>
      </c>
      <c r="AQ125" s="57">
        <f t="shared" si="18"/>
        <v>0</v>
      </c>
      <c r="AR125" s="57">
        <f t="shared" si="18"/>
        <v>0</v>
      </c>
      <c r="AS125" s="57">
        <f t="shared" si="18"/>
        <v>0</v>
      </c>
      <c r="AT125" s="57">
        <f t="shared" si="18"/>
        <v>0</v>
      </c>
      <c r="AU125" s="59" t="e">
        <f t="shared" si="19"/>
        <v>#DIV/0!</v>
      </c>
      <c r="AV125" s="59" t="e">
        <f t="shared" si="19"/>
        <v>#DIV/0!</v>
      </c>
      <c r="AW125" s="59" t="e">
        <f t="shared" si="19"/>
        <v>#DIV/0!</v>
      </c>
      <c r="AX125" s="59" t="e">
        <f t="shared" si="19"/>
        <v>#DIV/0!</v>
      </c>
      <c r="AY125" s="59" t="e">
        <f t="shared" si="19"/>
        <v>#DIV/0!</v>
      </c>
      <c r="AZ125" s="14"/>
    </row>
    <row r="126" spans="1:52" ht="14.25" hidden="1" customHeight="1">
      <c r="A126" s="3">
        <v>123</v>
      </c>
      <c r="B126" s="11" t="s">
        <v>115</v>
      </c>
      <c r="C126" s="132"/>
      <c r="D126" s="77"/>
      <c r="E126" s="15"/>
      <c r="F126" s="78"/>
      <c r="G126" s="230"/>
      <c r="H126" s="182"/>
      <c r="I126" s="100">
        <f t="shared" si="13"/>
        <v>0</v>
      </c>
      <c r="J126" s="57"/>
      <c r="K126" s="57"/>
      <c r="L126" s="57"/>
      <c r="M126" s="57"/>
      <c r="N126" s="14"/>
      <c r="O126" s="14"/>
      <c r="P126" s="14"/>
      <c r="Q126" s="14"/>
      <c r="R126" s="14"/>
      <c r="S126" s="199"/>
      <c r="T126" s="14"/>
      <c r="U126" s="57">
        <f t="shared" si="14"/>
        <v>0</v>
      </c>
      <c r="V126" s="59"/>
      <c r="W126" s="14"/>
      <c r="X126" s="14"/>
      <c r="Y126" s="14"/>
      <c r="Z126" s="14"/>
      <c r="AA126" s="163"/>
      <c r="AB126" s="163"/>
      <c r="AC126" s="17"/>
      <c r="AD126" s="14"/>
      <c r="AE126" s="14"/>
      <c r="AF126" s="14"/>
      <c r="AG126" s="14"/>
      <c r="AH126" s="14"/>
      <c r="AI126" s="14"/>
      <c r="AJ126" s="14"/>
      <c r="AK126" s="14">
        <f t="shared" si="20"/>
        <v>0</v>
      </c>
      <c r="AL126" s="14">
        <f t="shared" si="16"/>
        <v>0</v>
      </c>
      <c r="AM126" s="14">
        <f t="shared" si="16"/>
        <v>0</v>
      </c>
      <c r="AN126" s="14">
        <f t="shared" si="16"/>
        <v>0</v>
      </c>
      <c r="AO126" s="14">
        <f t="shared" si="16"/>
        <v>0</v>
      </c>
      <c r="AP126" s="57">
        <f t="shared" si="18"/>
        <v>0</v>
      </c>
      <c r="AQ126" s="57">
        <f t="shared" si="18"/>
        <v>0</v>
      </c>
      <c r="AR126" s="57">
        <f t="shared" si="18"/>
        <v>0</v>
      </c>
      <c r="AS126" s="57">
        <f t="shared" si="18"/>
        <v>0</v>
      </c>
      <c r="AT126" s="57">
        <f t="shared" si="18"/>
        <v>0</v>
      </c>
      <c r="AU126" s="59" t="e">
        <f t="shared" si="19"/>
        <v>#DIV/0!</v>
      </c>
      <c r="AV126" s="59" t="e">
        <f t="shared" si="19"/>
        <v>#DIV/0!</v>
      </c>
      <c r="AW126" s="59" t="e">
        <f t="shared" si="19"/>
        <v>#DIV/0!</v>
      </c>
      <c r="AX126" s="59" t="e">
        <f t="shared" si="19"/>
        <v>#DIV/0!</v>
      </c>
      <c r="AY126" s="59" t="e">
        <f t="shared" si="19"/>
        <v>#DIV/0!</v>
      </c>
      <c r="AZ126" s="14"/>
    </row>
    <row r="127" spans="1:52" ht="14.25" hidden="1" customHeight="1">
      <c r="A127" s="3">
        <v>124</v>
      </c>
      <c r="B127" s="11" t="s">
        <v>116</v>
      </c>
      <c r="C127" s="132"/>
      <c r="D127" s="77"/>
      <c r="E127" s="15"/>
      <c r="F127" s="78"/>
      <c r="G127" s="230"/>
      <c r="H127" s="182"/>
      <c r="I127" s="100">
        <f t="shared" si="13"/>
        <v>0</v>
      </c>
      <c r="J127" s="57"/>
      <c r="K127" s="57"/>
      <c r="L127" s="57"/>
      <c r="M127" s="57"/>
      <c r="N127" s="14"/>
      <c r="O127" s="14"/>
      <c r="P127" s="14"/>
      <c r="Q127" s="14"/>
      <c r="R127" s="14"/>
      <c r="S127" s="199"/>
      <c r="T127" s="14"/>
      <c r="U127" s="57">
        <f t="shared" si="14"/>
        <v>0</v>
      </c>
      <c r="V127" s="59"/>
      <c r="W127" s="14"/>
      <c r="X127" s="14"/>
      <c r="Y127" s="14"/>
      <c r="Z127" s="14"/>
      <c r="AA127" s="163"/>
      <c r="AB127" s="163"/>
      <c r="AC127" s="17"/>
      <c r="AD127" s="14"/>
      <c r="AE127" s="14"/>
      <c r="AF127" s="14"/>
      <c r="AG127" s="14"/>
      <c r="AH127" s="14"/>
      <c r="AI127" s="14"/>
      <c r="AJ127" s="14"/>
      <c r="AK127" s="14">
        <f t="shared" si="20"/>
        <v>0</v>
      </c>
      <c r="AL127" s="14">
        <f t="shared" si="16"/>
        <v>0</v>
      </c>
      <c r="AM127" s="14">
        <f t="shared" si="16"/>
        <v>0</v>
      </c>
      <c r="AN127" s="14">
        <f t="shared" si="16"/>
        <v>0</v>
      </c>
      <c r="AO127" s="14">
        <f t="shared" si="16"/>
        <v>0</v>
      </c>
      <c r="AP127" s="57">
        <f t="shared" si="18"/>
        <v>0</v>
      </c>
      <c r="AQ127" s="57">
        <f t="shared" si="18"/>
        <v>0</v>
      </c>
      <c r="AR127" s="57">
        <f t="shared" si="18"/>
        <v>0</v>
      </c>
      <c r="AS127" s="57">
        <f t="shared" si="18"/>
        <v>0</v>
      </c>
      <c r="AT127" s="57">
        <f t="shared" si="18"/>
        <v>0</v>
      </c>
      <c r="AU127" s="59" t="e">
        <f t="shared" si="19"/>
        <v>#DIV/0!</v>
      </c>
      <c r="AV127" s="59" t="e">
        <f t="shared" si="19"/>
        <v>#DIV/0!</v>
      </c>
      <c r="AW127" s="59" t="e">
        <f t="shared" si="19"/>
        <v>#DIV/0!</v>
      </c>
      <c r="AX127" s="59" t="e">
        <f t="shared" si="19"/>
        <v>#DIV/0!</v>
      </c>
      <c r="AY127" s="59" t="e">
        <f t="shared" si="19"/>
        <v>#DIV/0!</v>
      </c>
      <c r="AZ127" s="14"/>
    </row>
    <row r="128" spans="1:52" ht="14.25" hidden="1" customHeight="1">
      <c r="A128" s="3">
        <v>125</v>
      </c>
      <c r="B128" s="11" t="s">
        <v>117</v>
      </c>
      <c r="C128" s="132"/>
      <c r="D128" s="77"/>
      <c r="E128" s="15"/>
      <c r="F128" s="78"/>
      <c r="G128" s="230"/>
      <c r="H128" s="182"/>
      <c r="I128" s="100">
        <f t="shared" si="13"/>
        <v>0</v>
      </c>
      <c r="J128" s="57"/>
      <c r="K128" s="57"/>
      <c r="L128" s="57"/>
      <c r="M128" s="57"/>
      <c r="N128" s="14"/>
      <c r="O128" s="14"/>
      <c r="P128" s="14"/>
      <c r="Q128" s="14"/>
      <c r="R128" s="14"/>
      <c r="S128" s="199"/>
      <c r="T128" s="14"/>
      <c r="U128" s="57">
        <f t="shared" si="14"/>
        <v>0</v>
      </c>
      <c r="V128" s="59"/>
      <c r="W128" s="14"/>
      <c r="X128" s="14"/>
      <c r="Y128" s="14"/>
      <c r="Z128" s="14"/>
      <c r="AA128" s="163"/>
      <c r="AB128" s="163"/>
      <c r="AC128" s="17"/>
      <c r="AD128" s="14"/>
      <c r="AE128" s="14"/>
      <c r="AF128" s="14"/>
      <c r="AG128" s="14"/>
      <c r="AH128" s="14"/>
      <c r="AI128" s="14"/>
      <c r="AJ128" s="14"/>
      <c r="AK128" s="14">
        <f t="shared" si="20"/>
        <v>0</v>
      </c>
      <c r="AL128" s="14">
        <f t="shared" si="16"/>
        <v>0</v>
      </c>
      <c r="AM128" s="14">
        <f t="shared" si="16"/>
        <v>0</v>
      </c>
      <c r="AN128" s="14">
        <f t="shared" si="16"/>
        <v>0</v>
      </c>
      <c r="AO128" s="14">
        <f t="shared" si="16"/>
        <v>0</v>
      </c>
      <c r="AP128" s="57">
        <f t="shared" si="18"/>
        <v>0</v>
      </c>
      <c r="AQ128" s="57">
        <f t="shared" si="18"/>
        <v>0</v>
      </c>
      <c r="AR128" s="57">
        <f t="shared" si="18"/>
        <v>0</v>
      </c>
      <c r="AS128" s="57">
        <f t="shared" si="18"/>
        <v>0</v>
      </c>
      <c r="AT128" s="57">
        <f t="shared" si="18"/>
        <v>0</v>
      </c>
      <c r="AU128" s="59" t="e">
        <f t="shared" si="19"/>
        <v>#DIV/0!</v>
      </c>
      <c r="AV128" s="59" t="e">
        <f t="shared" si="19"/>
        <v>#DIV/0!</v>
      </c>
      <c r="AW128" s="59" t="e">
        <f t="shared" si="19"/>
        <v>#DIV/0!</v>
      </c>
      <c r="AX128" s="59" t="e">
        <f t="shared" si="19"/>
        <v>#DIV/0!</v>
      </c>
      <c r="AY128" s="59" t="e">
        <f t="shared" si="19"/>
        <v>#DIV/0!</v>
      </c>
      <c r="AZ128" s="14"/>
    </row>
    <row r="129" spans="1:52" ht="14.25" hidden="1" customHeight="1">
      <c r="A129" s="3">
        <v>126</v>
      </c>
      <c r="B129" s="11" t="s">
        <v>118</v>
      </c>
      <c r="C129" s="132"/>
      <c r="D129" s="77"/>
      <c r="E129" s="15"/>
      <c r="F129" s="78"/>
      <c r="G129" s="230"/>
      <c r="H129" s="182"/>
      <c r="I129" s="100">
        <f t="shared" si="13"/>
        <v>0</v>
      </c>
      <c r="J129" s="57"/>
      <c r="K129" s="57"/>
      <c r="L129" s="57"/>
      <c r="M129" s="57"/>
      <c r="N129" s="14"/>
      <c r="O129" s="14"/>
      <c r="P129" s="14"/>
      <c r="Q129" s="14"/>
      <c r="R129" s="14"/>
      <c r="S129" s="199"/>
      <c r="T129" s="14"/>
      <c r="U129" s="57">
        <f t="shared" si="14"/>
        <v>0</v>
      </c>
      <c r="V129" s="59"/>
      <c r="W129" s="14"/>
      <c r="X129" s="14"/>
      <c r="Y129" s="14"/>
      <c r="Z129" s="14"/>
      <c r="AA129" s="163"/>
      <c r="AB129" s="163"/>
      <c r="AC129" s="17"/>
      <c r="AD129" s="14"/>
      <c r="AE129" s="14"/>
      <c r="AF129" s="14"/>
      <c r="AG129" s="14"/>
      <c r="AH129" s="14"/>
      <c r="AI129" s="14"/>
      <c r="AJ129" s="14"/>
      <c r="AK129" s="14">
        <f t="shared" si="20"/>
        <v>0</v>
      </c>
      <c r="AL129" s="14">
        <f t="shared" si="16"/>
        <v>0</v>
      </c>
      <c r="AM129" s="14">
        <f t="shared" si="16"/>
        <v>0</v>
      </c>
      <c r="AN129" s="14">
        <f t="shared" si="16"/>
        <v>0</v>
      </c>
      <c r="AO129" s="14">
        <f t="shared" si="16"/>
        <v>0</v>
      </c>
      <c r="AP129" s="57">
        <f t="shared" si="18"/>
        <v>0</v>
      </c>
      <c r="AQ129" s="57">
        <f t="shared" si="18"/>
        <v>0</v>
      </c>
      <c r="AR129" s="57">
        <f t="shared" si="18"/>
        <v>0</v>
      </c>
      <c r="AS129" s="57">
        <f t="shared" si="18"/>
        <v>0</v>
      </c>
      <c r="AT129" s="57">
        <f t="shared" si="18"/>
        <v>0</v>
      </c>
      <c r="AU129" s="59" t="e">
        <f t="shared" si="19"/>
        <v>#DIV/0!</v>
      </c>
      <c r="AV129" s="59" t="e">
        <f t="shared" si="19"/>
        <v>#DIV/0!</v>
      </c>
      <c r="AW129" s="59" t="e">
        <f t="shared" si="19"/>
        <v>#DIV/0!</v>
      </c>
      <c r="AX129" s="59" t="e">
        <f t="shared" si="19"/>
        <v>#DIV/0!</v>
      </c>
      <c r="AY129" s="59" t="e">
        <f t="shared" si="19"/>
        <v>#DIV/0!</v>
      </c>
      <c r="AZ129" s="14"/>
    </row>
    <row r="130" spans="1:52" ht="14.25" hidden="1" customHeight="1">
      <c r="A130" s="3">
        <v>127</v>
      </c>
      <c r="B130" s="11" t="s">
        <v>119</v>
      </c>
      <c r="C130" s="132"/>
      <c r="D130" s="77"/>
      <c r="E130" s="15"/>
      <c r="F130" s="78"/>
      <c r="G130" s="230"/>
      <c r="H130" s="182"/>
      <c r="I130" s="100">
        <f t="shared" si="13"/>
        <v>0</v>
      </c>
      <c r="J130" s="57"/>
      <c r="K130" s="57"/>
      <c r="L130" s="57"/>
      <c r="M130" s="57"/>
      <c r="N130" s="14"/>
      <c r="O130" s="14"/>
      <c r="P130" s="14"/>
      <c r="Q130" s="14"/>
      <c r="R130" s="14"/>
      <c r="S130" s="199"/>
      <c r="T130" s="14"/>
      <c r="U130" s="57">
        <f t="shared" si="14"/>
        <v>0</v>
      </c>
      <c r="V130" s="59"/>
      <c r="W130" s="14"/>
      <c r="X130" s="14"/>
      <c r="Y130" s="14"/>
      <c r="Z130" s="14"/>
      <c r="AA130" s="163"/>
      <c r="AB130" s="163"/>
      <c r="AC130" s="17"/>
      <c r="AD130" s="14"/>
      <c r="AE130" s="14"/>
      <c r="AF130" s="14"/>
      <c r="AG130" s="14"/>
      <c r="AH130" s="14"/>
      <c r="AI130" s="14"/>
      <c r="AJ130" s="14"/>
      <c r="AK130" s="14">
        <f t="shared" si="20"/>
        <v>0</v>
      </c>
      <c r="AL130" s="14">
        <f t="shared" si="16"/>
        <v>0</v>
      </c>
      <c r="AM130" s="14">
        <f t="shared" si="16"/>
        <v>0</v>
      </c>
      <c r="AN130" s="14">
        <f t="shared" si="16"/>
        <v>0</v>
      </c>
      <c r="AO130" s="14">
        <f t="shared" si="16"/>
        <v>0</v>
      </c>
      <c r="AP130" s="57">
        <f t="shared" si="18"/>
        <v>0</v>
      </c>
      <c r="AQ130" s="57">
        <f t="shared" si="18"/>
        <v>0</v>
      </c>
      <c r="AR130" s="57">
        <f t="shared" si="18"/>
        <v>0</v>
      </c>
      <c r="AS130" s="57">
        <f t="shared" si="18"/>
        <v>0</v>
      </c>
      <c r="AT130" s="57">
        <f t="shared" si="18"/>
        <v>0</v>
      </c>
      <c r="AU130" s="59" t="e">
        <f t="shared" si="19"/>
        <v>#DIV/0!</v>
      </c>
      <c r="AV130" s="59" t="e">
        <f t="shared" si="19"/>
        <v>#DIV/0!</v>
      </c>
      <c r="AW130" s="59" t="e">
        <f t="shared" si="19"/>
        <v>#DIV/0!</v>
      </c>
      <c r="AX130" s="59" t="e">
        <f t="shared" si="19"/>
        <v>#DIV/0!</v>
      </c>
      <c r="AY130" s="59" t="e">
        <f t="shared" si="19"/>
        <v>#DIV/0!</v>
      </c>
      <c r="AZ130" s="14"/>
    </row>
    <row r="131" spans="1:52" ht="14.25" hidden="1" customHeight="1">
      <c r="A131" s="3">
        <v>128</v>
      </c>
      <c r="B131" s="11" t="s">
        <v>120</v>
      </c>
      <c r="C131" s="132"/>
      <c r="D131" s="77"/>
      <c r="E131" s="15"/>
      <c r="F131" s="78"/>
      <c r="G131" s="230"/>
      <c r="H131" s="182"/>
      <c r="I131" s="100">
        <f t="shared" si="13"/>
        <v>0</v>
      </c>
      <c r="J131" s="57"/>
      <c r="K131" s="57"/>
      <c r="L131" s="57"/>
      <c r="M131" s="57"/>
      <c r="N131" s="14"/>
      <c r="O131" s="14"/>
      <c r="P131" s="14"/>
      <c r="Q131" s="14"/>
      <c r="R131" s="14"/>
      <c r="S131" s="199"/>
      <c r="T131" s="14"/>
      <c r="U131" s="57">
        <f t="shared" si="14"/>
        <v>0</v>
      </c>
      <c r="V131" s="59"/>
      <c r="W131" s="14"/>
      <c r="X131" s="14"/>
      <c r="Y131" s="14"/>
      <c r="Z131" s="14"/>
      <c r="AA131" s="163"/>
      <c r="AB131" s="163"/>
      <c r="AC131" s="17"/>
      <c r="AD131" s="14"/>
      <c r="AE131" s="14"/>
      <c r="AF131" s="14"/>
      <c r="AG131" s="14"/>
      <c r="AH131" s="14"/>
      <c r="AI131" s="14"/>
      <c r="AJ131" s="14"/>
      <c r="AK131" s="14">
        <f t="shared" si="20"/>
        <v>0</v>
      </c>
      <c r="AL131" s="14">
        <f t="shared" si="16"/>
        <v>0</v>
      </c>
      <c r="AM131" s="14">
        <f t="shared" si="16"/>
        <v>0</v>
      </c>
      <c r="AN131" s="14">
        <f t="shared" si="16"/>
        <v>0</v>
      </c>
      <c r="AO131" s="14">
        <f t="shared" si="16"/>
        <v>0</v>
      </c>
      <c r="AP131" s="57">
        <f t="shared" ref="AP131:AT169" si="21">I131-AK131</f>
        <v>0</v>
      </c>
      <c r="AQ131" s="57">
        <f t="shared" si="21"/>
        <v>0</v>
      </c>
      <c r="AR131" s="57">
        <f t="shared" si="21"/>
        <v>0</v>
      </c>
      <c r="AS131" s="57">
        <f t="shared" si="21"/>
        <v>0</v>
      </c>
      <c r="AT131" s="57">
        <f t="shared" si="21"/>
        <v>0</v>
      </c>
      <c r="AU131" s="59" t="e">
        <f t="shared" ref="AU131:AY169" si="22">I131/AK131-1</f>
        <v>#DIV/0!</v>
      </c>
      <c r="AV131" s="59" t="e">
        <f t="shared" si="22"/>
        <v>#DIV/0!</v>
      </c>
      <c r="AW131" s="59" t="e">
        <f t="shared" si="22"/>
        <v>#DIV/0!</v>
      </c>
      <c r="AX131" s="59" t="e">
        <f t="shared" si="22"/>
        <v>#DIV/0!</v>
      </c>
      <c r="AY131" s="59" t="e">
        <f t="shared" si="22"/>
        <v>#DIV/0!</v>
      </c>
      <c r="AZ131" s="14"/>
    </row>
    <row r="132" spans="1:52" ht="14.25" hidden="1" customHeight="1">
      <c r="A132" s="3">
        <v>129</v>
      </c>
      <c r="B132" s="11" t="s">
        <v>121</v>
      </c>
      <c r="C132" s="132"/>
      <c r="D132" s="77"/>
      <c r="E132" s="15"/>
      <c r="F132" s="78"/>
      <c r="G132" s="230"/>
      <c r="H132" s="182"/>
      <c r="I132" s="100">
        <f t="shared" si="13"/>
        <v>0</v>
      </c>
      <c r="J132" s="57"/>
      <c r="K132" s="57"/>
      <c r="L132" s="57"/>
      <c r="M132" s="57"/>
      <c r="N132" s="14"/>
      <c r="O132" s="14"/>
      <c r="P132" s="14"/>
      <c r="Q132" s="14"/>
      <c r="R132" s="14"/>
      <c r="S132" s="199"/>
      <c r="T132" s="14"/>
      <c r="U132" s="57">
        <f t="shared" si="14"/>
        <v>0</v>
      </c>
      <c r="V132" s="59"/>
      <c r="W132" s="14"/>
      <c r="X132" s="14"/>
      <c r="Y132" s="14"/>
      <c r="Z132" s="14"/>
      <c r="AA132" s="163"/>
      <c r="AB132" s="163"/>
      <c r="AC132" s="17"/>
      <c r="AD132" s="14"/>
      <c r="AE132" s="14"/>
      <c r="AF132" s="14"/>
      <c r="AG132" s="14"/>
      <c r="AH132" s="14"/>
      <c r="AI132" s="14"/>
      <c r="AJ132" s="14"/>
      <c r="AK132" s="14">
        <f t="shared" si="20"/>
        <v>0</v>
      </c>
      <c r="AL132" s="14">
        <f t="shared" si="16"/>
        <v>0</v>
      </c>
      <c r="AM132" s="14">
        <f t="shared" si="16"/>
        <v>0</v>
      </c>
      <c r="AN132" s="14">
        <f t="shared" si="16"/>
        <v>0</v>
      </c>
      <c r="AO132" s="14">
        <f t="shared" si="16"/>
        <v>0</v>
      </c>
      <c r="AP132" s="57">
        <f t="shared" si="21"/>
        <v>0</v>
      </c>
      <c r="AQ132" s="57">
        <f t="shared" si="21"/>
        <v>0</v>
      </c>
      <c r="AR132" s="57">
        <f t="shared" si="21"/>
        <v>0</v>
      </c>
      <c r="AS132" s="57">
        <f t="shared" si="21"/>
        <v>0</v>
      </c>
      <c r="AT132" s="57">
        <f t="shared" si="21"/>
        <v>0</v>
      </c>
      <c r="AU132" s="59" t="e">
        <f t="shared" si="22"/>
        <v>#DIV/0!</v>
      </c>
      <c r="AV132" s="59" t="e">
        <f t="shared" si="22"/>
        <v>#DIV/0!</v>
      </c>
      <c r="AW132" s="59" t="e">
        <f t="shared" si="22"/>
        <v>#DIV/0!</v>
      </c>
      <c r="AX132" s="59" t="e">
        <f t="shared" si="22"/>
        <v>#DIV/0!</v>
      </c>
      <c r="AY132" s="59" t="e">
        <f t="shared" si="22"/>
        <v>#DIV/0!</v>
      </c>
      <c r="AZ132" s="14"/>
    </row>
    <row r="133" spans="1:52" ht="14.25" hidden="1" customHeight="1">
      <c r="A133" s="3">
        <v>130</v>
      </c>
      <c r="B133" s="11" t="s">
        <v>122</v>
      </c>
      <c r="C133" s="132"/>
      <c r="D133" s="77"/>
      <c r="E133" s="15"/>
      <c r="F133" s="78"/>
      <c r="G133" s="230"/>
      <c r="H133" s="182"/>
      <c r="I133" s="100">
        <f t="shared" si="13"/>
        <v>0</v>
      </c>
      <c r="J133" s="57"/>
      <c r="K133" s="57"/>
      <c r="L133" s="57"/>
      <c r="M133" s="57"/>
      <c r="N133" s="14"/>
      <c r="O133" s="14"/>
      <c r="P133" s="14"/>
      <c r="Q133" s="14"/>
      <c r="R133" s="14"/>
      <c r="S133" s="199"/>
      <c r="T133" s="14"/>
      <c r="U133" s="57">
        <f t="shared" si="14"/>
        <v>0</v>
      </c>
      <c r="V133" s="59"/>
      <c r="W133" s="14"/>
      <c r="X133" s="14"/>
      <c r="Y133" s="14"/>
      <c r="Z133" s="14"/>
      <c r="AA133" s="163"/>
      <c r="AB133" s="163"/>
      <c r="AC133" s="17"/>
      <c r="AD133" s="14"/>
      <c r="AE133" s="14"/>
      <c r="AF133" s="14"/>
      <c r="AG133" s="14"/>
      <c r="AH133" s="14"/>
      <c r="AI133" s="14"/>
      <c r="AJ133" s="14"/>
      <c r="AK133" s="14">
        <f t="shared" si="20"/>
        <v>0</v>
      </c>
      <c r="AL133" s="14">
        <f t="shared" si="16"/>
        <v>0</v>
      </c>
      <c r="AM133" s="14">
        <f t="shared" si="16"/>
        <v>0</v>
      </c>
      <c r="AN133" s="14">
        <f t="shared" si="16"/>
        <v>0</v>
      </c>
      <c r="AO133" s="14">
        <f t="shared" si="16"/>
        <v>0</v>
      </c>
      <c r="AP133" s="57">
        <f t="shared" si="21"/>
        <v>0</v>
      </c>
      <c r="AQ133" s="57">
        <f t="shared" si="21"/>
        <v>0</v>
      </c>
      <c r="AR133" s="57">
        <f t="shared" si="21"/>
        <v>0</v>
      </c>
      <c r="AS133" s="57">
        <f t="shared" si="21"/>
        <v>0</v>
      </c>
      <c r="AT133" s="57">
        <f t="shared" si="21"/>
        <v>0</v>
      </c>
      <c r="AU133" s="59" t="e">
        <f t="shared" si="22"/>
        <v>#DIV/0!</v>
      </c>
      <c r="AV133" s="59" t="e">
        <f t="shared" si="22"/>
        <v>#DIV/0!</v>
      </c>
      <c r="AW133" s="59" t="e">
        <f t="shared" si="22"/>
        <v>#DIV/0!</v>
      </c>
      <c r="AX133" s="59" t="e">
        <f t="shared" si="22"/>
        <v>#DIV/0!</v>
      </c>
      <c r="AY133" s="59" t="e">
        <f t="shared" si="22"/>
        <v>#DIV/0!</v>
      </c>
      <c r="AZ133" s="14"/>
    </row>
    <row r="134" spans="1:52" ht="14.25" hidden="1" customHeight="1">
      <c r="A134" s="3">
        <v>131</v>
      </c>
      <c r="B134" s="12" t="s">
        <v>123</v>
      </c>
      <c r="C134" s="132"/>
      <c r="D134" s="77"/>
      <c r="E134" s="15"/>
      <c r="F134" s="78"/>
      <c r="G134" s="230"/>
      <c r="H134" s="182"/>
      <c r="I134" s="100">
        <f t="shared" si="13"/>
        <v>0</v>
      </c>
      <c r="J134" s="57"/>
      <c r="K134" s="57"/>
      <c r="L134" s="57"/>
      <c r="M134" s="57"/>
      <c r="N134" s="14"/>
      <c r="O134" s="14"/>
      <c r="P134" s="14"/>
      <c r="Q134" s="14"/>
      <c r="R134" s="14"/>
      <c r="S134" s="199"/>
      <c r="T134" s="14"/>
      <c r="U134" s="57">
        <f t="shared" si="14"/>
        <v>0</v>
      </c>
      <c r="V134" s="59"/>
      <c r="W134" s="14"/>
      <c r="X134" s="14"/>
      <c r="Y134" s="14"/>
      <c r="Z134" s="14"/>
      <c r="AA134" s="163"/>
      <c r="AB134" s="163"/>
      <c r="AC134" s="17"/>
      <c r="AD134" s="14"/>
      <c r="AE134" s="14"/>
      <c r="AF134" s="14"/>
      <c r="AG134" s="14"/>
      <c r="AH134" s="14"/>
      <c r="AI134" s="14"/>
      <c r="AJ134" s="14"/>
      <c r="AK134" s="14">
        <f t="shared" si="20"/>
        <v>0</v>
      </c>
      <c r="AL134" s="14">
        <f t="shared" si="16"/>
        <v>0</v>
      </c>
      <c r="AM134" s="14">
        <f t="shared" si="16"/>
        <v>0</v>
      </c>
      <c r="AN134" s="14">
        <f t="shared" si="16"/>
        <v>0</v>
      </c>
      <c r="AO134" s="14">
        <f t="shared" ref="AO134:AO168" si="23">ROUND(AJ134/8*12,0)</f>
        <v>0</v>
      </c>
      <c r="AP134" s="57">
        <f t="shared" si="21"/>
        <v>0</v>
      </c>
      <c r="AQ134" s="57">
        <f t="shared" si="21"/>
        <v>0</v>
      </c>
      <c r="AR134" s="57">
        <f t="shared" si="21"/>
        <v>0</v>
      </c>
      <c r="AS134" s="57">
        <f t="shared" si="21"/>
        <v>0</v>
      </c>
      <c r="AT134" s="57">
        <f t="shared" si="21"/>
        <v>0</v>
      </c>
      <c r="AU134" s="59" t="e">
        <f t="shared" si="22"/>
        <v>#DIV/0!</v>
      </c>
      <c r="AV134" s="59" t="e">
        <f t="shared" si="22"/>
        <v>#DIV/0!</v>
      </c>
      <c r="AW134" s="59" t="e">
        <f t="shared" si="22"/>
        <v>#DIV/0!</v>
      </c>
      <c r="AX134" s="59" t="e">
        <f t="shared" si="22"/>
        <v>#DIV/0!</v>
      </c>
      <c r="AY134" s="59" t="e">
        <f t="shared" si="22"/>
        <v>#DIV/0!</v>
      </c>
      <c r="AZ134" s="14"/>
    </row>
    <row r="135" spans="1:52" ht="14.25" hidden="1" customHeight="1">
      <c r="A135" s="3">
        <v>132</v>
      </c>
      <c r="B135" s="11" t="s">
        <v>124</v>
      </c>
      <c r="C135" s="132"/>
      <c r="D135" s="77"/>
      <c r="E135" s="15"/>
      <c r="F135" s="78"/>
      <c r="G135" s="230"/>
      <c r="H135" s="182"/>
      <c r="I135" s="100">
        <f t="shared" ref="I135:I168" si="24">J135+K135+L135</f>
        <v>0</v>
      </c>
      <c r="J135" s="57"/>
      <c r="K135" s="57"/>
      <c r="L135" s="57"/>
      <c r="M135" s="57"/>
      <c r="N135" s="14"/>
      <c r="O135" s="14"/>
      <c r="P135" s="14"/>
      <c r="Q135" s="14"/>
      <c r="R135" s="14"/>
      <c r="S135" s="199"/>
      <c r="T135" s="14"/>
      <c r="U135" s="57">
        <f t="shared" ref="U135:U169" si="25">O135-T135</f>
        <v>0</v>
      </c>
      <c r="V135" s="59"/>
      <c r="W135" s="14"/>
      <c r="X135" s="14"/>
      <c r="Y135" s="14"/>
      <c r="Z135" s="14"/>
      <c r="AA135" s="163"/>
      <c r="AB135" s="163"/>
      <c r="AC135" s="17"/>
      <c r="AD135" s="14"/>
      <c r="AE135" s="14"/>
      <c r="AF135" s="14"/>
      <c r="AG135" s="14"/>
      <c r="AH135" s="14"/>
      <c r="AI135" s="14"/>
      <c r="AJ135" s="14"/>
      <c r="AK135" s="14">
        <f t="shared" ref="AK135:AK168" si="26">AL135+AM135+AN135</f>
        <v>0</v>
      </c>
      <c r="AL135" s="14">
        <f t="shared" ref="AL135:AN168" si="27">ROUND(AG135/8*12,0)</f>
        <v>0</v>
      </c>
      <c r="AM135" s="14">
        <f t="shared" si="27"/>
        <v>0</v>
      </c>
      <c r="AN135" s="14">
        <f t="shared" si="27"/>
        <v>0</v>
      </c>
      <c r="AO135" s="14">
        <f t="shared" si="23"/>
        <v>0</v>
      </c>
      <c r="AP135" s="57">
        <f t="shared" si="21"/>
        <v>0</v>
      </c>
      <c r="AQ135" s="57">
        <f t="shared" si="21"/>
        <v>0</v>
      </c>
      <c r="AR135" s="57">
        <f t="shared" si="21"/>
        <v>0</v>
      </c>
      <c r="AS135" s="57">
        <f t="shared" si="21"/>
        <v>0</v>
      </c>
      <c r="AT135" s="57">
        <f t="shared" si="21"/>
        <v>0</v>
      </c>
      <c r="AU135" s="59" t="e">
        <f t="shared" si="22"/>
        <v>#DIV/0!</v>
      </c>
      <c r="AV135" s="59" t="e">
        <f t="shared" si="22"/>
        <v>#DIV/0!</v>
      </c>
      <c r="AW135" s="59" t="e">
        <f t="shared" si="22"/>
        <v>#DIV/0!</v>
      </c>
      <c r="AX135" s="59" t="e">
        <f t="shared" si="22"/>
        <v>#DIV/0!</v>
      </c>
      <c r="AY135" s="59" t="e">
        <f t="shared" si="22"/>
        <v>#DIV/0!</v>
      </c>
      <c r="AZ135" s="14"/>
    </row>
    <row r="136" spans="1:52" ht="14.25" hidden="1" customHeight="1">
      <c r="A136" s="3">
        <v>133</v>
      </c>
      <c r="B136" s="12" t="s">
        <v>125</v>
      </c>
      <c r="C136" s="132"/>
      <c r="D136" s="77"/>
      <c r="E136" s="15"/>
      <c r="F136" s="78"/>
      <c r="G136" s="230"/>
      <c r="H136" s="182"/>
      <c r="I136" s="100">
        <f t="shared" si="24"/>
        <v>0</v>
      </c>
      <c r="J136" s="57"/>
      <c r="K136" s="57"/>
      <c r="L136" s="57"/>
      <c r="M136" s="57"/>
      <c r="N136" s="14"/>
      <c r="O136" s="14"/>
      <c r="P136" s="14"/>
      <c r="Q136" s="14"/>
      <c r="R136" s="14"/>
      <c r="S136" s="199"/>
      <c r="T136" s="14"/>
      <c r="U136" s="57">
        <f t="shared" si="25"/>
        <v>0</v>
      </c>
      <c r="V136" s="59"/>
      <c r="W136" s="14"/>
      <c r="X136" s="14"/>
      <c r="Y136" s="14"/>
      <c r="Z136" s="14"/>
      <c r="AA136" s="163"/>
      <c r="AB136" s="163"/>
      <c r="AC136" s="17"/>
      <c r="AD136" s="14"/>
      <c r="AE136" s="14"/>
      <c r="AF136" s="14"/>
      <c r="AG136" s="14"/>
      <c r="AH136" s="14"/>
      <c r="AI136" s="14"/>
      <c r="AJ136" s="14"/>
      <c r="AK136" s="14">
        <f t="shared" si="26"/>
        <v>0</v>
      </c>
      <c r="AL136" s="14">
        <f t="shared" si="27"/>
        <v>0</v>
      </c>
      <c r="AM136" s="14">
        <f t="shared" si="27"/>
        <v>0</v>
      </c>
      <c r="AN136" s="14">
        <f t="shared" si="27"/>
        <v>0</v>
      </c>
      <c r="AO136" s="14">
        <f t="shared" si="23"/>
        <v>0</v>
      </c>
      <c r="AP136" s="57">
        <f t="shared" si="21"/>
        <v>0</v>
      </c>
      <c r="AQ136" s="57">
        <f t="shared" si="21"/>
        <v>0</v>
      </c>
      <c r="AR136" s="57">
        <f t="shared" si="21"/>
        <v>0</v>
      </c>
      <c r="AS136" s="57">
        <f t="shared" si="21"/>
        <v>0</v>
      </c>
      <c r="AT136" s="57">
        <f t="shared" si="21"/>
        <v>0</v>
      </c>
      <c r="AU136" s="59" t="e">
        <f t="shared" si="22"/>
        <v>#DIV/0!</v>
      </c>
      <c r="AV136" s="59" t="e">
        <f t="shared" si="22"/>
        <v>#DIV/0!</v>
      </c>
      <c r="AW136" s="59" t="e">
        <f t="shared" si="22"/>
        <v>#DIV/0!</v>
      </c>
      <c r="AX136" s="59" t="e">
        <f t="shared" si="22"/>
        <v>#DIV/0!</v>
      </c>
      <c r="AY136" s="59" t="e">
        <f t="shared" si="22"/>
        <v>#DIV/0!</v>
      </c>
      <c r="AZ136" s="14"/>
    </row>
    <row r="137" spans="1:52" ht="14.25" hidden="1" customHeight="1">
      <c r="A137" s="3">
        <v>134</v>
      </c>
      <c r="B137" s="12" t="s">
        <v>126</v>
      </c>
      <c r="C137" s="132"/>
      <c r="D137" s="77"/>
      <c r="E137" s="15"/>
      <c r="F137" s="78"/>
      <c r="G137" s="230"/>
      <c r="H137" s="182"/>
      <c r="I137" s="100">
        <f t="shared" si="24"/>
        <v>0</v>
      </c>
      <c r="J137" s="57"/>
      <c r="K137" s="57"/>
      <c r="L137" s="57"/>
      <c r="M137" s="57"/>
      <c r="N137" s="14"/>
      <c r="O137" s="14"/>
      <c r="P137" s="14"/>
      <c r="Q137" s="14"/>
      <c r="R137" s="14"/>
      <c r="S137" s="199"/>
      <c r="T137" s="14"/>
      <c r="U137" s="57">
        <f t="shared" si="25"/>
        <v>0</v>
      </c>
      <c r="V137" s="59"/>
      <c r="W137" s="14"/>
      <c r="X137" s="14"/>
      <c r="Y137" s="14"/>
      <c r="Z137" s="14"/>
      <c r="AA137" s="163"/>
      <c r="AB137" s="163"/>
      <c r="AC137" s="17"/>
      <c r="AD137" s="14"/>
      <c r="AE137" s="14"/>
      <c r="AF137" s="14"/>
      <c r="AG137" s="14"/>
      <c r="AH137" s="14"/>
      <c r="AI137" s="14"/>
      <c r="AJ137" s="14"/>
      <c r="AK137" s="14">
        <f t="shared" si="26"/>
        <v>0</v>
      </c>
      <c r="AL137" s="14">
        <f t="shared" si="27"/>
        <v>0</v>
      </c>
      <c r="AM137" s="14">
        <f t="shared" si="27"/>
        <v>0</v>
      </c>
      <c r="AN137" s="14">
        <f t="shared" si="27"/>
        <v>0</v>
      </c>
      <c r="AO137" s="14">
        <f t="shared" si="23"/>
        <v>0</v>
      </c>
      <c r="AP137" s="57">
        <f t="shared" si="21"/>
        <v>0</v>
      </c>
      <c r="AQ137" s="57">
        <f t="shared" si="21"/>
        <v>0</v>
      </c>
      <c r="AR137" s="57">
        <f t="shared" si="21"/>
        <v>0</v>
      </c>
      <c r="AS137" s="57">
        <f t="shared" si="21"/>
        <v>0</v>
      </c>
      <c r="AT137" s="57">
        <f t="shared" si="21"/>
        <v>0</v>
      </c>
      <c r="AU137" s="59" t="e">
        <f t="shared" si="22"/>
        <v>#DIV/0!</v>
      </c>
      <c r="AV137" s="59" t="e">
        <f t="shared" si="22"/>
        <v>#DIV/0!</v>
      </c>
      <c r="AW137" s="59" t="e">
        <f t="shared" si="22"/>
        <v>#DIV/0!</v>
      </c>
      <c r="AX137" s="59" t="e">
        <f t="shared" si="22"/>
        <v>#DIV/0!</v>
      </c>
      <c r="AY137" s="59" t="e">
        <f t="shared" si="22"/>
        <v>#DIV/0!</v>
      </c>
      <c r="AZ137" s="14"/>
    </row>
    <row r="138" spans="1:52" ht="14.25" hidden="1" customHeight="1">
      <c r="A138" s="3">
        <v>135</v>
      </c>
      <c r="B138" s="12" t="s">
        <v>127</v>
      </c>
      <c r="C138" s="132"/>
      <c r="D138" s="77"/>
      <c r="E138" s="15"/>
      <c r="F138" s="78"/>
      <c r="G138" s="230"/>
      <c r="H138" s="182"/>
      <c r="I138" s="100">
        <f t="shared" si="24"/>
        <v>0</v>
      </c>
      <c r="J138" s="57"/>
      <c r="K138" s="57"/>
      <c r="L138" s="57"/>
      <c r="M138" s="57"/>
      <c r="N138" s="14"/>
      <c r="O138" s="14"/>
      <c r="P138" s="14"/>
      <c r="Q138" s="14"/>
      <c r="R138" s="14"/>
      <c r="S138" s="199"/>
      <c r="T138" s="14"/>
      <c r="U138" s="57">
        <f t="shared" si="25"/>
        <v>0</v>
      </c>
      <c r="V138" s="59"/>
      <c r="W138" s="14"/>
      <c r="X138" s="14"/>
      <c r="Y138" s="14"/>
      <c r="Z138" s="14"/>
      <c r="AA138" s="163"/>
      <c r="AB138" s="163"/>
      <c r="AC138" s="17"/>
      <c r="AD138" s="14"/>
      <c r="AE138" s="14"/>
      <c r="AF138" s="14"/>
      <c r="AG138" s="14"/>
      <c r="AH138" s="14"/>
      <c r="AI138" s="14"/>
      <c r="AJ138" s="14"/>
      <c r="AK138" s="14">
        <f t="shared" si="26"/>
        <v>0</v>
      </c>
      <c r="AL138" s="14">
        <f t="shared" si="27"/>
        <v>0</v>
      </c>
      <c r="AM138" s="14">
        <f t="shared" si="27"/>
        <v>0</v>
      </c>
      <c r="AN138" s="14">
        <f t="shared" si="27"/>
        <v>0</v>
      </c>
      <c r="AO138" s="14">
        <f t="shared" si="23"/>
        <v>0</v>
      </c>
      <c r="AP138" s="57">
        <f t="shared" si="21"/>
        <v>0</v>
      </c>
      <c r="AQ138" s="57">
        <f t="shared" si="21"/>
        <v>0</v>
      </c>
      <c r="AR138" s="57">
        <f t="shared" si="21"/>
        <v>0</v>
      </c>
      <c r="AS138" s="57">
        <f t="shared" si="21"/>
        <v>0</v>
      </c>
      <c r="AT138" s="57">
        <f t="shared" si="21"/>
        <v>0</v>
      </c>
      <c r="AU138" s="59" t="e">
        <f t="shared" si="22"/>
        <v>#DIV/0!</v>
      </c>
      <c r="AV138" s="59" t="e">
        <f t="shared" si="22"/>
        <v>#DIV/0!</v>
      </c>
      <c r="AW138" s="59" t="e">
        <f t="shared" si="22"/>
        <v>#DIV/0!</v>
      </c>
      <c r="AX138" s="59" t="e">
        <f t="shared" si="22"/>
        <v>#DIV/0!</v>
      </c>
      <c r="AY138" s="59" t="e">
        <f t="shared" si="22"/>
        <v>#DIV/0!</v>
      </c>
      <c r="AZ138" s="14"/>
    </row>
    <row r="139" spans="1:52" ht="15" hidden="1" thickBot="1">
      <c r="A139" s="3">
        <v>136</v>
      </c>
      <c r="B139" s="12" t="s">
        <v>128</v>
      </c>
      <c r="C139" s="144"/>
      <c r="D139" s="77"/>
      <c r="E139" s="15"/>
      <c r="F139" s="78"/>
      <c r="G139" s="230"/>
      <c r="H139" s="182"/>
      <c r="I139" s="100">
        <f t="shared" si="24"/>
        <v>0</v>
      </c>
      <c r="J139" s="57"/>
      <c r="K139" s="57"/>
      <c r="L139" s="57"/>
      <c r="M139" s="57"/>
      <c r="N139" s="14"/>
      <c r="O139" s="14"/>
      <c r="P139" s="14"/>
      <c r="Q139" s="14"/>
      <c r="R139" s="14"/>
      <c r="S139" s="199"/>
      <c r="T139" s="14"/>
      <c r="U139" s="57">
        <f t="shared" si="25"/>
        <v>0</v>
      </c>
      <c r="V139" s="59"/>
      <c r="W139" s="14"/>
      <c r="X139" s="14"/>
      <c r="Y139" s="14"/>
      <c r="Z139" s="14"/>
      <c r="AA139" s="163"/>
      <c r="AB139" s="163"/>
      <c r="AC139" s="17"/>
      <c r="AD139" s="14"/>
      <c r="AE139" s="14"/>
      <c r="AF139" s="14"/>
      <c r="AG139" s="14"/>
      <c r="AH139" s="14"/>
      <c r="AI139" s="14"/>
      <c r="AJ139" s="14"/>
      <c r="AK139" s="14">
        <f t="shared" si="26"/>
        <v>0</v>
      </c>
      <c r="AL139" s="14">
        <f t="shared" si="27"/>
        <v>0</v>
      </c>
      <c r="AM139" s="14">
        <f t="shared" si="27"/>
        <v>0</v>
      </c>
      <c r="AN139" s="14">
        <f t="shared" si="27"/>
        <v>0</v>
      </c>
      <c r="AO139" s="14">
        <f t="shared" si="23"/>
        <v>0</v>
      </c>
      <c r="AP139" s="57">
        <f t="shared" si="21"/>
        <v>0</v>
      </c>
      <c r="AQ139" s="57">
        <f t="shared" si="21"/>
        <v>0</v>
      </c>
      <c r="AR139" s="57">
        <f t="shared" si="21"/>
        <v>0</v>
      </c>
      <c r="AS139" s="57">
        <f t="shared" si="21"/>
        <v>0</v>
      </c>
      <c r="AT139" s="57">
        <f t="shared" si="21"/>
        <v>0</v>
      </c>
      <c r="AU139" s="59" t="e">
        <f t="shared" si="22"/>
        <v>#DIV/0!</v>
      </c>
      <c r="AV139" s="59" t="e">
        <f t="shared" si="22"/>
        <v>#DIV/0!</v>
      </c>
      <c r="AW139" s="59" t="e">
        <f t="shared" si="22"/>
        <v>#DIV/0!</v>
      </c>
      <c r="AX139" s="59" t="e">
        <f t="shared" si="22"/>
        <v>#DIV/0!</v>
      </c>
      <c r="AY139" s="59" t="e">
        <f t="shared" si="22"/>
        <v>#DIV/0!</v>
      </c>
      <c r="AZ139" s="14"/>
    </row>
    <row r="140" spans="1:52" ht="15" hidden="1" thickBot="1">
      <c r="A140" s="3">
        <v>137</v>
      </c>
      <c r="B140" s="12" t="s">
        <v>129</v>
      </c>
      <c r="C140" s="144"/>
      <c r="D140" s="77"/>
      <c r="E140" s="15"/>
      <c r="F140" s="78"/>
      <c r="G140" s="230"/>
      <c r="H140" s="182"/>
      <c r="I140" s="100">
        <f t="shared" si="24"/>
        <v>0</v>
      </c>
      <c r="J140" s="57"/>
      <c r="K140" s="57"/>
      <c r="L140" s="57"/>
      <c r="M140" s="57"/>
      <c r="N140" s="14"/>
      <c r="O140" s="14"/>
      <c r="P140" s="14"/>
      <c r="Q140" s="14"/>
      <c r="R140" s="14"/>
      <c r="S140" s="199"/>
      <c r="T140" s="14"/>
      <c r="U140" s="57">
        <f t="shared" si="25"/>
        <v>0</v>
      </c>
      <c r="V140" s="59"/>
      <c r="W140" s="14"/>
      <c r="X140" s="14"/>
      <c r="Y140" s="14"/>
      <c r="Z140" s="14"/>
      <c r="AA140" s="163"/>
      <c r="AB140" s="163"/>
      <c r="AC140" s="17"/>
      <c r="AD140" s="14"/>
      <c r="AE140" s="14"/>
      <c r="AF140" s="14"/>
      <c r="AG140" s="14"/>
      <c r="AH140" s="14"/>
      <c r="AI140" s="14"/>
      <c r="AJ140" s="14"/>
      <c r="AK140" s="14">
        <f t="shared" si="26"/>
        <v>0</v>
      </c>
      <c r="AL140" s="14">
        <f t="shared" si="27"/>
        <v>0</v>
      </c>
      <c r="AM140" s="14">
        <f t="shared" si="27"/>
        <v>0</v>
      </c>
      <c r="AN140" s="14">
        <f t="shared" si="27"/>
        <v>0</v>
      </c>
      <c r="AO140" s="14">
        <f t="shared" si="23"/>
        <v>0</v>
      </c>
      <c r="AP140" s="57">
        <f t="shared" si="21"/>
        <v>0</v>
      </c>
      <c r="AQ140" s="57">
        <f t="shared" si="21"/>
        <v>0</v>
      </c>
      <c r="AR140" s="57">
        <f t="shared" si="21"/>
        <v>0</v>
      </c>
      <c r="AS140" s="57">
        <f t="shared" si="21"/>
        <v>0</v>
      </c>
      <c r="AT140" s="57">
        <f t="shared" si="21"/>
        <v>0</v>
      </c>
      <c r="AU140" s="59" t="e">
        <f t="shared" si="22"/>
        <v>#DIV/0!</v>
      </c>
      <c r="AV140" s="59" t="e">
        <f t="shared" si="22"/>
        <v>#DIV/0!</v>
      </c>
      <c r="AW140" s="59" t="e">
        <f t="shared" si="22"/>
        <v>#DIV/0!</v>
      </c>
      <c r="AX140" s="59" t="e">
        <f t="shared" si="22"/>
        <v>#DIV/0!</v>
      </c>
      <c r="AY140" s="59" t="e">
        <f t="shared" si="22"/>
        <v>#DIV/0!</v>
      </c>
      <c r="AZ140" s="14"/>
    </row>
    <row r="141" spans="1:52" ht="15" hidden="1" thickBot="1">
      <c r="A141" s="3">
        <v>138</v>
      </c>
      <c r="B141" s="12" t="s">
        <v>130</v>
      </c>
      <c r="C141" s="144"/>
      <c r="D141" s="77"/>
      <c r="E141" s="15"/>
      <c r="F141" s="78"/>
      <c r="G141" s="230"/>
      <c r="H141" s="182"/>
      <c r="I141" s="100">
        <f t="shared" si="24"/>
        <v>0</v>
      </c>
      <c r="J141" s="57"/>
      <c r="K141" s="57"/>
      <c r="L141" s="57"/>
      <c r="M141" s="57"/>
      <c r="N141" s="14"/>
      <c r="O141" s="14"/>
      <c r="P141" s="14"/>
      <c r="Q141" s="14"/>
      <c r="R141" s="14"/>
      <c r="S141" s="199"/>
      <c r="T141" s="14"/>
      <c r="U141" s="57">
        <f t="shared" si="25"/>
        <v>0</v>
      </c>
      <c r="V141" s="59"/>
      <c r="W141" s="14"/>
      <c r="X141" s="14"/>
      <c r="Y141" s="14"/>
      <c r="Z141" s="14"/>
      <c r="AA141" s="163"/>
      <c r="AB141" s="163"/>
      <c r="AC141" s="17"/>
      <c r="AD141" s="14"/>
      <c r="AE141" s="14"/>
      <c r="AF141" s="14"/>
      <c r="AG141" s="14"/>
      <c r="AH141" s="14"/>
      <c r="AI141" s="14"/>
      <c r="AJ141" s="14"/>
      <c r="AK141" s="14">
        <f t="shared" si="26"/>
        <v>0</v>
      </c>
      <c r="AL141" s="14">
        <f t="shared" si="27"/>
        <v>0</v>
      </c>
      <c r="AM141" s="14">
        <f t="shared" si="27"/>
        <v>0</v>
      </c>
      <c r="AN141" s="14">
        <f t="shared" si="27"/>
        <v>0</v>
      </c>
      <c r="AO141" s="14">
        <f t="shared" si="23"/>
        <v>0</v>
      </c>
      <c r="AP141" s="57">
        <f t="shared" si="21"/>
        <v>0</v>
      </c>
      <c r="AQ141" s="57">
        <f t="shared" si="21"/>
        <v>0</v>
      </c>
      <c r="AR141" s="57">
        <f t="shared" si="21"/>
        <v>0</v>
      </c>
      <c r="AS141" s="57">
        <f t="shared" si="21"/>
        <v>0</v>
      </c>
      <c r="AT141" s="57">
        <f t="shared" si="21"/>
        <v>0</v>
      </c>
      <c r="AU141" s="59" t="e">
        <f t="shared" si="22"/>
        <v>#DIV/0!</v>
      </c>
      <c r="AV141" s="59" t="e">
        <f t="shared" si="22"/>
        <v>#DIV/0!</v>
      </c>
      <c r="AW141" s="59" t="e">
        <f t="shared" si="22"/>
        <v>#DIV/0!</v>
      </c>
      <c r="AX141" s="59" t="e">
        <f t="shared" si="22"/>
        <v>#DIV/0!</v>
      </c>
      <c r="AY141" s="59" t="e">
        <f t="shared" si="22"/>
        <v>#DIV/0!</v>
      </c>
      <c r="AZ141" s="14"/>
    </row>
    <row r="142" spans="1:52" ht="15" hidden="1" thickBot="1">
      <c r="A142" s="3">
        <v>139</v>
      </c>
      <c r="B142" s="11" t="s">
        <v>131</v>
      </c>
      <c r="C142" s="145"/>
      <c r="D142" s="77"/>
      <c r="E142" s="15"/>
      <c r="F142" s="78"/>
      <c r="G142" s="230"/>
      <c r="H142" s="182"/>
      <c r="I142" s="100">
        <f t="shared" si="24"/>
        <v>0</v>
      </c>
      <c r="J142" s="57"/>
      <c r="K142" s="57"/>
      <c r="L142" s="57"/>
      <c r="M142" s="57"/>
      <c r="N142" s="14"/>
      <c r="O142" s="14"/>
      <c r="P142" s="14"/>
      <c r="Q142" s="14"/>
      <c r="R142" s="14"/>
      <c r="S142" s="199"/>
      <c r="T142" s="14"/>
      <c r="U142" s="57">
        <f t="shared" si="25"/>
        <v>0</v>
      </c>
      <c r="V142" s="59"/>
      <c r="W142" s="14"/>
      <c r="X142" s="14"/>
      <c r="Y142" s="14"/>
      <c r="Z142" s="14"/>
      <c r="AA142" s="163"/>
      <c r="AB142" s="163"/>
      <c r="AC142" s="17"/>
      <c r="AD142" s="14"/>
      <c r="AE142" s="14"/>
      <c r="AF142" s="14"/>
      <c r="AG142" s="14"/>
      <c r="AH142" s="14"/>
      <c r="AI142" s="14"/>
      <c r="AJ142" s="14"/>
      <c r="AK142" s="14">
        <f t="shared" si="26"/>
        <v>0</v>
      </c>
      <c r="AL142" s="14">
        <f t="shared" si="27"/>
        <v>0</v>
      </c>
      <c r="AM142" s="14">
        <f t="shared" si="27"/>
        <v>0</v>
      </c>
      <c r="AN142" s="14">
        <f t="shared" si="27"/>
        <v>0</v>
      </c>
      <c r="AO142" s="14">
        <f t="shared" si="23"/>
        <v>0</v>
      </c>
      <c r="AP142" s="57">
        <f t="shared" si="21"/>
        <v>0</v>
      </c>
      <c r="AQ142" s="57">
        <f t="shared" si="21"/>
        <v>0</v>
      </c>
      <c r="AR142" s="57">
        <f t="shared" si="21"/>
        <v>0</v>
      </c>
      <c r="AS142" s="57">
        <f t="shared" si="21"/>
        <v>0</v>
      </c>
      <c r="AT142" s="57">
        <f t="shared" si="21"/>
        <v>0</v>
      </c>
      <c r="AU142" s="59" t="e">
        <f t="shared" si="22"/>
        <v>#DIV/0!</v>
      </c>
      <c r="AV142" s="59" t="e">
        <f t="shared" si="22"/>
        <v>#DIV/0!</v>
      </c>
      <c r="AW142" s="59" t="e">
        <f t="shared" si="22"/>
        <v>#DIV/0!</v>
      </c>
      <c r="AX142" s="59" t="e">
        <f t="shared" si="22"/>
        <v>#DIV/0!</v>
      </c>
      <c r="AY142" s="59" t="e">
        <f t="shared" si="22"/>
        <v>#DIV/0!</v>
      </c>
      <c r="AZ142" s="14"/>
    </row>
    <row r="143" spans="1:52" ht="15" hidden="1" thickBot="1">
      <c r="A143" s="3">
        <v>140</v>
      </c>
      <c r="B143" s="11" t="s">
        <v>132</v>
      </c>
      <c r="C143" s="146"/>
      <c r="D143" s="98"/>
      <c r="E143" s="23"/>
      <c r="F143" s="79"/>
      <c r="G143" s="80"/>
      <c r="H143" s="183"/>
      <c r="I143" s="101">
        <f t="shared" si="24"/>
        <v>0</v>
      </c>
      <c r="J143" s="61"/>
      <c r="K143" s="61"/>
      <c r="L143" s="61"/>
      <c r="M143" s="61"/>
      <c r="N143" s="22"/>
      <c r="O143" s="22"/>
      <c r="P143" s="22"/>
      <c r="Q143" s="22"/>
      <c r="R143" s="22"/>
      <c r="S143" s="200"/>
      <c r="T143" s="14"/>
      <c r="U143" s="57">
        <f t="shared" si="25"/>
        <v>0</v>
      </c>
      <c r="V143" s="59"/>
      <c r="W143" s="14"/>
      <c r="X143" s="14"/>
      <c r="Y143" s="14"/>
      <c r="Z143" s="14"/>
      <c r="AA143" s="164"/>
      <c r="AB143" s="164"/>
      <c r="AC143" s="17"/>
      <c r="AD143" s="14"/>
      <c r="AE143" s="14"/>
      <c r="AF143" s="14"/>
      <c r="AG143" s="14"/>
      <c r="AH143" s="14"/>
      <c r="AI143" s="14"/>
      <c r="AJ143" s="14"/>
      <c r="AK143" s="14">
        <f t="shared" si="26"/>
        <v>0</v>
      </c>
      <c r="AL143" s="14">
        <f t="shared" si="27"/>
        <v>0</v>
      </c>
      <c r="AM143" s="14">
        <f t="shared" si="27"/>
        <v>0</v>
      </c>
      <c r="AN143" s="14">
        <f t="shared" si="27"/>
        <v>0</v>
      </c>
      <c r="AO143" s="14">
        <f t="shared" si="23"/>
        <v>0</v>
      </c>
      <c r="AP143" s="57">
        <f t="shared" si="21"/>
        <v>0</v>
      </c>
      <c r="AQ143" s="57">
        <f t="shared" si="21"/>
        <v>0</v>
      </c>
      <c r="AR143" s="57">
        <f t="shared" si="21"/>
        <v>0</v>
      </c>
      <c r="AS143" s="57">
        <f t="shared" si="21"/>
        <v>0</v>
      </c>
      <c r="AT143" s="57">
        <f t="shared" si="21"/>
        <v>0</v>
      </c>
      <c r="AU143" s="59" t="e">
        <f t="shared" si="22"/>
        <v>#DIV/0!</v>
      </c>
      <c r="AV143" s="59" t="e">
        <f t="shared" si="22"/>
        <v>#DIV/0!</v>
      </c>
      <c r="AW143" s="59" t="e">
        <f t="shared" si="22"/>
        <v>#DIV/0!</v>
      </c>
      <c r="AX143" s="59" t="e">
        <f t="shared" si="22"/>
        <v>#DIV/0!</v>
      </c>
      <c r="AY143" s="59" t="e">
        <f t="shared" si="22"/>
        <v>#DIV/0!</v>
      </c>
      <c r="AZ143" s="14"/>
    </row>
    <row r="144" spans="1:52" ht="17.25" customHeight="1" thickBot="1">
      <c r="A144" s="4">
        <v>141</v>
      </c>
      <c r="B144" s="70" t="s">
        <v>143</v>
      </c>
      <c r="C144" s="135"/>
      <c r="D144" s="158"/>
      <c r="E144" s="27"/>
      <c r="F144" s="81"/>
      <c r="G144" s="82"/>
      <c r="H144" s="184"/>
      <c r="I144" s="102">
        <f t="shared" si="24"/>
        <v>0</v>
      </c>
      <c r="J144" s="103"/>
      <c r="K144" s="103"/>
      <c r="L144" s="103"/>
      <c r="M144" s="103"/>
      <c r="N144" s="26"/>
      <c r="O144" s="26"/>
      <c r="P144" s="26"/>
      <c r="Q144" s="26"/>
      <c r="R144" s="26"/>
      <c r="S144" s="201"/>
      <c r="T144" s="14"/>
      <c r="U144" s="57">
        <f t="shared" si="25"/>
        <v>0</v>
      </c>
      <c r="V144" s="59"/>
      <c r="W144" s="14"/>
      <c r="X144" s="14"/>
      <c r="Y144" s="14"/>
      <c r="Z144" s="14"/>
      <c r="AA144" s="161"/>
      <c r="AB144" s="161"/>
      <c r="AC144" s="17"/>
      <c r="AD144" s="14"/>
      <c r="AE144" s="14"/>
      <c r="AF144" s="14"/>
      <c r="AG144" s="14"/>
      <c r="AH144" s="14"/>
      <c r="AI144" s="14"/>
      <c r="AJ144" s="14"/>
      <c r="AK144" s="14">
        <f t="shared" si="26"/>
        <v>0</v>
      </c>
      <c r="AL144" s="14">
        <f t="shared" si="27"/>
        <v>0</v>
      </c>
      <c r="AM144" s="14">
        <f t="shared" si="27"/>
        <v>0</v>
      </c>
      <c r="AN144" s="14">
        <f t="shared" si="27"/>
        <v>0</v>
      </c>
      <c r="AO144" s="14">
        <f t="shared" si="23"/>
        <v>0</v>
      </c>
      <c r="AP144" s="57">
        <f t="shared" si="21"/>
        <v>0</v>
      </c>
      <c r="AQ144" s="57">
        <f t="shared" si="21"/>
        <v>0</v>
      </c>
      <c r="AR144" s="57">
        <f t="shared" si="21"/>
        <v>0</v>
      </c>
      <c r="AS144" s="57">
        <f t="shared" si="21"/>
        <v>0</v>
      </c>
      <c r="AT144" s="57">
        <f t="shared" si="21"/>
        <v>0</v>
      </c>
      <c r="AU144" s="59" t="e">
        <f t="shared" si="22"/>
        <v>#DIV/0!</v>
      </c>
      <c r="AV144" s="59" t="e">
        <f t="shared" si="22"/>
        <v>#DIV/0!</v>
      </c>
      <c r="AW144" s="59" t="e">
        <f t="shared" si="22"/>
        <v>#DIV/0!</v>
      </c>
      <c r="AX144" s="59" t="e">
        <f t="shared" si="22"/>
        <v>#DIV/0!</v>
      </c>
      <c r="AY144" s="59" t="e">
        <f t="shared" si="22"/>
        <v>#DIV/0!</v>
      </c>
      <c r="AZ144" s="14"/>
    </row>
    <row r="145" spans="1:52">
      <c r="A145" s="3">
        <v>46</v>
      </c>
      <c r="B145" s="46" t="s">
        <v>44</v>
      </c>
      <c r="C145" s="143">
        <f>'[1]Финансовый план'!$J$19</f>
        <v>1510.2785898538273</v>
      </c>
      <c r="D145" s="84"/>
      <c r="E145" s="174">
        <f>'[1]Финансовый план'!$S$19</f>
        <v>27645271.091809541</v>
      </c>
      <c r="F145" s="83"/>
      <c r="G145" s="84"/>
      <c r="H145" s="191"/>
      <c r="I145" s="107">
        <f t="shared" si="24"/>
        <v>100635</v>
      </c>
      <c r="J145" s="63">
        <f>'[3]Скорректировано по профилям'!$M$63</f>
        <v>4345</v>
      </c>
      <c r="K145" s="63">
        <f>'[3]Скорректировано по профилям'!$L$63</f>
        <v>24800</v>
      </c>
      <c r="L145" s="63">
        <f>'[3]Скорректировано по профилям'!$O$63</f>
        <v>71490</v>
      </c>
      <c r="M145" s="63">
        <f>'[3]Скорректировано по профилям'!$N$63</f>
        <v>25305</v>
      </c>
      <c r="N145" s="24"/>
      <c r="O145" s="63">
        <f>'[4]Сумма с ин'!AC57</f>
        <v>42979455.010000005</v>
      </c>
      <c r="P145" s="63">
        <f>'[4]Сумма с ин'!AE57</f>
        <v>3439267.99</v>
      </c>
      <c r="Q145" s="63">
        <f>'[4]Сумма с ин'!AD57</f>
        <v>14890929.260000002</v>
      </c>
      <c r="R145" s="63"/>
      <c r="S145" s="197">
        <f>'[4]Сумма с ин'!AF57</f>
        <v>24649257.760000002</v>
      </c>
      <c r="T145" s="14">
        <f>'[5] 01.12.2017 '!Q55</f>
        <v>38921848.049999997</v>
      </c>
      <c r="U145" s="57">
        <f t="shared" si="25"/>
        <v>4057606.9600000083</v>
      </c>
      <c r="V145" s="59">
        <f t="shared" ref="V145:V169" si="28">U145/O145</f>
        <v>9.4408059828956115E-2</v>
      </c>
      <c r="W145" s="14"/>
      <c r="X145" s="14"/>
      <c r="Y145" s="77">
        <v>5925</v>
      </c>
      <c r="Z145" s="228">
        <f>'[8]Расчет подушевого '!$BN$13</f>
        <v>12709901.08</v>
      </c>
      <c r="AA145" s="162"/>
      <c r="AB145" s="162"/>
      <c r="AC145" s="17"/>
      <c r="AD145" s="14"/>
      <c r="AE145" s="14"/>
      <c r="AF145" s="57">
        <f>'[6]П-КА+СТОМАТ. янв.-авг. 2'!C148</f>
        <v>50978</v>
      </c>
      <c r="AG145" s="57">
        <f>'[6]П-КА+СТОМАТ. янв.-авг. 2'!E148</f>
        <v>1330</v>
      </c>
      <c r="AH145" s="57">
        <f>'[6]П-КА+СТОМАТ. янв.-авг. 2'!D148</f>
        <v>21816</v>
      </c>
      <c r="AI145" s="57">
        <f>'[6]П-КА+СТОМАТ. янв.-авг. 2'!F148</f>
        <v>27832</v>
      </c>
      <c r="AJ145" s="57">
        <f>'[6]П-КА+СТОМАТ. янв.-авг. 2'!G148</f>
        <v>12579</v>
      </c>
      <c r="AK145" s="14">
        <f t="shared" si="26"/>
        <v>76467</v>
      </c>
      <c r="AL145" s="14">
        <f t="shared" si="27"/>
        <v>1995</v>
      </c>
      <c r="AM145" s="14">
        <f t="shared" si="27"/>
        <v>32724</v>
      </c>
      <c r="AN145" s="14">
        <f t="shared" si="27"/>
        <v>41748</v>
      </c>
      <c r="AO145" s="14">
        <f t="shared" si="23"/>
        <v>18869</v>
      </c>
      <c r="AP145" s="57">
        <f t="shared" si="21"/>
        <v>24168</v>
      </c>
      <c r="AQ145" s="57">
        <f t="shared" si="21"/>
        <v>2350</v>
      </c>
      <c r="AR145" s="57">
        <f t="shared" si="21"/>
        <v>-7924</v>
      </c>
      <c r="AS145" s="57">
        <f t="shared" si="21"/>
        <v>29742</v>
      </c>
      <c r="AT145" s="57">
        <f t="shared" si="21"/>
        <v>6436</v>
      </c>
      <c r="AU145" s="59">
        <f t="shared" si="22"/>
        <v>0.31605790733257488</v>
      </c>
      <c r="AV145" s="59">
        <f t="shared" si="22"/>
        <v>1.1779448621553885</v>
      </c>
      <c r="AW145" s="59">
        <f t="shared" si="22"/>
        <v>-0.24214643686590887</v>
      </c>
      <c r="AX145" s="59">
        <f t="shared" si="22"/>
        <v>0.71241736131072142</v>
      </c>
      <c r="AY145" s="59">
        <f t="shared" si="22"/>
        <v>0.34108855795219672</v>
      </c>
      <c r="AZ145" s="14"/>
    </row>
    <row r="146" spans="1:52">
      <c r="A146" s="3">
        <v>47</v>
      </c>
      <c r="B146" s="47" t="s">
        <v>47</v>
      </c>
      <c r="C146" s="132">
        <f>'[1]Финансовый план'!$J$20</f>
        <v>1118.9999999999998</v>
      </c>
      <c r="D146" s="77"/>
      <c r="E146" s="171">
        <f>'[1]Финансовый план'!$S$20</f>
        <v>20024976.155461594</v>
      </c>
      <c r="F146" s="76"/>
      <c r="G146" s="77"/>
      <c r="H146" s="182"/>
      <c r="I146" s="100">
        <f t="shared" si="24"/>
        <v>116936</v>
      </c>
      <c r="J146" s="57">
        <f>'[3]Скорректировано по профилям'!$S$63</f>
        <v>6247</v>
      </c>
      <c r="K146" s="57">
        <f>'[3]Скорректировано по профилям'!$R$63</f>
        <v>24960</v>
      </c>
      <c r="L146" s="57">
        <f>'[3]Скорректировано по профилям'!$U$63</f>
        <v>85729</v>
      </c>
      <c r="M146" s="57">
        <f>'[3]Скорректировано по профилям'!$T$63</f>
        <v>31268</v>
      </c>
      <c r="N146" s="14"/>
      <c r="O146" s="63">
        <f>'[4]Сумма с ин'!AC58</f>
        <v>47028141.599999994</v>
      </c>
      <c r="P146" s="63">
        <f>'[4]Сумма с ин'!AE58</f>
        <v>3302980.2700000005</v>
      </c>
      <c r="Q146" s="63">
        <f>'[4]Сумма с ин'!AD58</f>
        <v>11093166.509999998</v>
      </c>
      <c r="R146" s="63"/>
      <c r="S146" s="197">
        <f>'[4]Сумма с ин'!AF58</f>
        <v>32631994.82</v>
      </c>
      <c r="T146" s="14">
        <f>'[5] 01.12.2017 '!Q56</f>
        <v>42482869.140000001</v>
      </c>
      <c r="U146" s="57">
        <f t="shared" si="25"/>
        <v>4545272.4599999934</v>
      </c>
      <c r="V146" s="59">
        <f t="shared" si="28"/>
        <v>9.6650054740840402E-2</v>
      </c>
      <c r="W146" s="14"/>
      <c r="X146" s="14"/>
      <c r="Y146" s="77">
        <v>6009</v>
      </c>
      <c r="Z146" s="228">
        <f>'[8]Расчет подушевого '!$BN$14</f>
        <v>12142892.26</v>
      </c>
      <c r="AA146" s="163"/>
      <c r="AB146" s="163"/>
      <c r="AC146" s="17"/>
      <c r="AD146" s="14"/>
      <c r="AE146" s="14"/>
      <c r="AF146" s="57">
        <f>'[6]П-КА+СТОМАТ. янв.-авг. 2'!C149</f>
        <v>70163</v>
      </c>
      <c r="AG146" s="57">
        <f>'[6]П-КА+СТОМАТ. янв.-авг. 2'!E149</f>
        <v>3390</v>
      </c>
      <c r="AH146" s="57">
        <f>'[6]П-КА+СТОМАТ. янв.-авг. 2'!D149</f>
        <v>17297</v>
      </c>
      <c r="AI146" s="57">
        <f>'[6]П-КА+СТОМАТ. янв.-авг. 2'!F149</f>
        <v>49476</v>
      </c>
      <c r="AJ146" s="57">
        <f>'[6]П-КА+СТОМАТ. янв.-авг. 2'!G149</f>
        <v>19095</v>
      </c>
      <c r="AK146" s="14">
        <f t="shared" si="26"/>
        <v>105245</v>
      </c>
      <c r="AL146" s="14">
        <f t="shared" si="27"/>
        <v>5085</v>
      </c>
      <c r="AM146" s="14">
        <f t="shared" si="27"/>
        <v>25946</v>
      </c>
      <c r="AN146" s="14">
        <f t="shared" si="27"/>
        <v>74214</v>
      </c>
      <c r="AO146" s="14">
        <f t="shared" si="23"/>
        <v>28643</v>
      </c>
      <c r="AP146" s="57">
        <f t="shared" si="21"/>
        <v>11691</v>
      </c>
      <c r="AQ146" s="57">
        <f t="shared" si="21"/>
        <v>1162</v>
      </c>
      <c r="AR146" s="57">
        <f t="shared" si="21"/>
        <v>-986</v>
      </c>
      <c r="AS146" s="57">
        <f t="shared" si="21"/>
        <v>11515</v>
      </c>
      <c r="AT146" s="57">
        <f t="shared" si="21"/>
        <v>2625</v>
      </c>
      <c r="AU146" s="59">
        <f t="shared" si="22"/>
        <v>0.11108366193168329</v>
      </c>
      <c r="AV146" s="59">
        <f t="shared" si="22"/>
        <v>0.22851524090462139</v>
      </c>
      <c r="AW146" s="59">
        <f t="shared" si="22"/>
        <v>-3.8002004162491332E-2</v>
      </c>
      <c r="AX146" s="59">
        <f t="shared" si="22"/>
        <v>0.15515940388605931</v>
      </c>
      <c r="AY146" s="59">
        <f t="shared" si="22"/>
        <v>9.1645428202353107E-2</v>
      </c>
      <c r="AZ146" s="14"/>
    </row>
    <row r="147" spans="1:52">
      <c r="A147" s="3">
        <v>48</v>
      </c>
      <c r="B147" s="47" t="s">
        <v>50</v>
      </c>
      <c r="C147" s="132">
        <f>'[1]Финансовый план'!$J$21</f>
        <v>974.86746987951744</v>
      </c>
      <c r="D147" s="77"/>
      <c r="E147" s="171">
        <f>'[1]Финансовый план'!$S$21</f>
        <v>15118222.716291388</v>
      </c>
      <c r="F147" s="76"/>
      <c r="G147" s="77"/>
      <c r="H147" s="182"/>
      <c r="I147" s="100">
        <f t="shared" si="24"/>
        <v>76383</v>
      </c>
      <c r="J147" s="57">
        <f>'[3]Скорректировано по профилям'!$Z$63</f>
        <v>3346</v>
      </c>
      <c r="K147" s="57">
        <f>'[3]Скорректировано по профилям'!$Y$63</f>
        <v>16100</v>
      </c>
      <c r="L147" s="57">
        <f>'[3]Скорректировано по профилям'!$AB$63</f>
        <v>56937</v>
      </c>
      <c r="M147" s="57">
        <f>'[3]Скорректировано по профилям'!$AA$63</f>
        <v>20149</v>
      </c>
      <c r="N147" s="14"/>
      <c r="O147" s="63">
        <f>'[4]Сумма с ин'!AC59</f>
        <v>31371724.399999999</v>
      </c>
      <c r="P147" s="63">
        <f>'[4]Сумма с ин'!AE59</f>
        <v>2274798.87</v>
      </c>
      <c r="Q147" s="63">
        <f>'[4]Сумма с ин'!AD59</f>
        <v>10497440.15</v>
      </c>
      <c r="R147" s="63"/>
      <c r="S147" s="197">
        <f>'[4]Сумма с ин'!AF59</f>
        <v>18599485.379999999</v>
      </c>
      <c r="T147" s="14">
        <f>'[5] 01.12.2017 '!Q57</f>
        <v>26475818.910000004</v>
      </c>
      <c r="U147" s="57">
        <f t="shared" si="25"/>
        <v>4895905.4899999946</v>
      </c>
      <c r="V147" s="59">
        <f t="shared" si="28"/>
        <v>0.15606108952047262</v>
      </c>
      <c r="W147" s="14"/>
      <c r="X147" s="14"/>
      <c r="Y147" s="77">
        <v>4143</v>
      </c>
      <c r="Z147" s="228">
        <f>'[8]Расчет подушевого '!$BN$15</f>
        <v>8646154.120000001</v>
      </c>
      <c r="AA147" s="163"/>
      <c r="AB147" s="163"/>
      <c r="AC147" s="17"/>
      <c r="AD147" s="14"/>
      <c r="AE147" s="14"/>
      <c r="AF147" s="57">
        <f>'[6]П-КА+СТОМАТ. янв.-авг. 2'!C150</f>
        <v>37804</v>
      </c>
      <c r="AG147" s="57">
        <f>'[6]П-КА+СТОМАТ. янв.-авг. 2'!E150</f>
        <v>432</v>
      </c>
      <c r="AH147" s="57">
        <f>'[6]П-КА+СТОМАТ. янв.-авг. 2'!D150</f>
        <v>17423</v>
      </c>
      <c r="AI147" s="57">
        <f>'[6]П-КА+СТОМАТ. янв.-авг. 2'!F150</f>
        <v>19949</v>
      </c>
      <c r="AJ147" s="57">
        <f>'[6]П-КА+СТОМАТ. янв.-авг. 2'!G150</f>
        <v>8521</v>
      </c>
      <c r="AK147" s="14">
        <f t="shared" si="26"/>
        <v>56707</v>
      </c>
      <c r="AL147" s="14">
        <f t="shared" si="27"/>
        <v>648</v>
      </c>
      <c r="AM147" s="14">
        <f t="shared" si="27"/>
        <v>26135</v>
      </c>
      <c r="AN147" s="14">
        <f t="shared" si="27"/>
        <v>29924</v>
      </c>
      <c r="AO147" s="14">
        <f t="shared" si="23"/>
        <v>12782</v>
      </c>
      <c r="AP147" s="57">
        <f t="shared" si="21"/>
        <v>19676</v>
      </c>
      <c r="AQ147" s="57">
        <f t="shared" si="21"/>
        <v>2698</v>
      </c>
      <c r="AR147" s="57">
        <f t="shared" si="21"/>
        <v>-10035</v>
      </c>
      <c r="AS147" s="57">
        <f t="shared" si="21"/>
        <v>27013</v>
      </c>
      <c r="AT147" s="57">
        <f t="shared" si="21"/>
        <v>7367</v>
      </c>
      <c r="AU147" s="59">
        <f t="shared" si="22"/>
        <v>0.34697656373992625</v>
      </c>
      <c r="AV147" s="59">
        <f t="shared" si="22"/>
        <v>4.1635802469135799</v>
      </c>
      <c r="AW147" s="59">
        <f t="shared" si="22"/>
        <v>-0.38396785919265353</v>
      </c>
      <c r="AX147" s="59">
        <f t="shared" si="22"/>
        <v>0.90272022456890788</v>
      </c>
      <c r="AY147" s="59">
        <f t="shared" si="22"/>
        <v>0.57635737756219685</v>
      </c>
      <c r="AZ147" s="14"/>
    </row>
    <row r="148" spans="1:52">
      <c r="A148" s="3">
        <v>49</v>
      </c>
      <c r="B148" s="47" t="s">
        <v>52</v>
      </c>
      <c r="C148" s="132">
        <f>'[1]Финансовый план'!$J$22</f>
        <v>830.1390134529147</v>
      </c>
      <c r="D148" s="77"/>
      <c r="E148" s="171">
        <f>'[1]Финансовый план'!$S$22</f>
        <v>14648274.040419785</v>
      </c>
      <c r="F148" s="76"/>
      <c r="G148" s="77"/>
      <c r="H148" s="182"/>
      <c r="I148" s="100">
        <f t="shared" si="24"/>
        <v>91670</v>
      </c>
      <c r="J148" s="57">
        <f>'[3]Скорректировано по профилям'!$AF$63</f>
        <v>4397</v>
      </c>
      <c r="K148" s="57">
        <f>'[3]Скорректировано по профилям'!$AE$63</f>
        <v>19904</v>
      </c>
      <c r="L148" s="57">
        <f>'[3]Скорректировано по профилям'!$AH$63</f>
        <v>67369</v>
      </c>
      <c r="M148" s="57">
        <f>'[3]Скорректировано по профилям'!$AG$63</f>
        <v>23631</v>
      </c>
      <c r="N148" s="14"/>
      <c r="O148" s="63">
        <f>'[4]Сумма с ин'!AC60</f>
        <v>36659650.330000006</v>
      </c>
      <c r="P148" s="63">
        <f>'[4]Сумма с ин'!AE60</f>
        <v>2179948</v>
      </c>
      <c r="Q148" s="63">
        <f>'[4]Сумма с ин'!AD60</f>
        <v>9921350.7000000011</v>
      </c>
      <c r="R148" s="63"/>
      <c r="S148" s="197">
        <f>'[4]Сумма с ин'!AF60</f>
        <v>24558351.630000003</v>
      </c>
      <c r="T148" s="14">
        <f>'[5] 01.12.2017 '!Q58</f>
        <v>33830653.32</v>
      </c>
      <c r="U148" s="57">
        <f t="shared" si="25"/>
        <v>2828997.0100000054</v>
      </c>
      <c r="V148" s="59">
        <f t="shared" si="28"/>
        <v>7.7169230599150804E-2</v>
      </c>
      <c r="W148" s="14"/>
      <c r="X148" s="14"/>
      <c r="Y148" s="77">
        <v>4000</v>
      </c>
      <c r="Z148" s="228">
        <f>'[8]Расчет подушевого '!$BN$16</f>
        <v>10560428.66</v>
      </c>
      <c r="AA148" s="163"/>
      <c r="AB148" s="163"/>
      <c r="AC148" s="17"/>
      <c r="AD148" s="14"/>
      <c r="AE148" s="14"/>
      <c r="AF148" s="57">
        <f>'[6]П-КА+СТОМАТ. янв.-авг. 2'!C151</f>
        <v>39686</v>
      </c>
      <c r="AG148" s="57">
        <f>'[6]П-КА+СТОМАТ. янв.-авг. 2'!E151</f>
        <v>491</v>
      </c>
      <c r="AH148" s="57">
        <f>'[6]П-КА+СТОМАТ. янв.-авг. 2'!D151</f>
        <v>15397</v>
      </c>
      <c r="AI148" s="57">
        <f>'[6]П-КА+СТОМАТ. янв.-авг. 2'!F151</f>
        <v>23798</v>
      </c>
      <c r="AJ148" s="57">
        <f>'[6]П-КА+СТОМАТ. янв.-авг. 2'!G151</f>
        <v>8426</v>
      </c>
      <c r="AK148" s="14">
        <f t="shared" si="26"/>
        <v>59530</v>
      </c>
      <c r="AL148" s="14">
        <f t="shared" si="27"/>
        <v>737</v>
      </c>
      <c r="AM148" s="14">
        <f t="shared" si="27"/>
        <v>23096</v>
      </c>
      <c r="AN148" s="14">
        <f t="shared" si="27"/>
        <v>35697</v>
      </c>
      <c r="AO148" s="14">
        <f t="shared" si="23"/>
        <v>12639</v>
      </c>
      <c r="AP148" s="57">
        <f t="shared" si="21"/>
        <v>32140</v>
      </c>
      <c r="AQ148" s="57">
        <f t="shared" si="21"/>
        <v>3660</v>
      </c>
      <c r="AR148" s="57">
        <f t="shared" si="21"/>
        <v>-3192</v>
      </c>
      <c r="AS148" s="57">
        <f t="shared" si="21"/>
        <v>31672</v>
      </c>
      <c r="AT148" s="57">
        <f t="shared" si="21"/>
        <v>10992</v>
      </c>
      <c r="AU148" s="59">
        <f t="shared" si="22"/>
        <v>0.53989585083151348</v>
      </c>
      <c r="AV148" s="59">
        <f t="shared" si="22"/>
        <v>4.966078697421981</v>
      </c>
      <c r="AW148" s="59">
        <f t="shared" si="22"/>
        <v>-0.13820574991340495</v>
      </c>
      <c r="AX148" s="59">
        <f t="shared" si="22"/>
        <v>0.88724542678656459</v>
      </c>
      <c r="AY148" s="59">
        <f t="shared" si="22"/>
        <v>0.86968905767861382</v>
      </c>
      <c r="AZ148" s="14"/>
    </row>
    <row r="149" spans="1:52">
      <c r="A149" s="3">
        <v>50</v>
      </c>
      <c r="B149" s="47" t="s">
        <v>57</v>
      </c>
      <c r="C149" s="132">
        <f>'[1]Финансовый план'!$J$23</f>
        <v>841.20171062009967</v>
      </c>
      <c r="D149" s="77"/>
      <c r="E149" s="171">
        <f>'[1]Финансовый план'!$S$23</f>
        <v>14009415.188676</v>
      </c>
      <c r="F149" s="76"/>
      <c r="G149" s="77"/>
      <c r="H149" s="182"/>
      <c r="I149" s="100">
        <f t="shared" si="24"/>
        <v>65440</v>
      </c>
      <c r="J149" s="57">
        <f>'[3]Скорректировано по профилям'!$AL$63</f>
        <v>2993</v>
      </c>
      <c r="K149" s="57">
        <f>'[3]Скорректировано по профилям'!$AK$63</f>
        <v>15296</v>
      </c>
      <c r="L149" s="57">
        <f>'[3]Скорректировано по профилям'!$AN$63</f>
        <v>47151</v>
      </c>
      <c r="M149" s="57">
        <f>'[3]Скорректировано по профилям'!$AM$63</f>
        <v>16413</v>
      </c>
      <c r="N149" s="14"/>
      <c r="O149" s="63">
        <f>'[4]Сумма с ин'!AC61</f>
        <v>26951134.640000001</v>
      </c>
      <c r="P149" s="63">
        <f>'[4]Сумма с ин'!AE61</f>
        <v>2692641.28</v>
      </c>
      <c r="Q149" s="63">
        <f>'[4]Сумма с ин'!AD61</f>
        <v>8187179.9800000004</v>
      </c>
      <c r="R149" s="63"/>
      <c r="S149" s="197">
        <f>'[4]Сумма с ин'!AF61</f>
        <v>16071313.380000001</v>
      </c>
      <c r="T149" s="14">
        <f>'[5] 01.12.2017 '!Q59</f>
        <v>22350883.039999999</v>
      </c>
      <c r="U149" s="57">
        <f t="shared" si="25"/>
        <v>4600251.6000000015</v>
      </c>
      <c r="V149" s="59">
        <f t="shared" si="28"/>
        <v>0.1706886059324737</v>
      </c>
      <c r="W149" s="14"/>
      <c r="X149" s="14"/>
      <c r="Y149" s="77">
        <v>5500</v>
      </c>
      <c r="Z149" s="228">
        <f>'[8]Расчет подушевого '!$BN$17</f>
        <v>10433155.640000001</v>
      </c>
      <c r="AA149" s="163"/>
      <c r="AB149" s="163"/>
      <c r="AC149" s="17"/>
      <c r="AD149" s="14"/>
      <c r="AE149" s="14"/>
      <c r="AF149" s="57">
        <f>'[6]П-КА+СТОМАТ. янв.-авг. 2'!C152</f>
        <v>38722</v>
      </c>
      <c r="AG149" s="57">
        <f>'[6]П-КА+СТОМАТ. янв.-авг. 2'!E152</f>
        <v>1270</v>
      </c>
      <c r="AH149" s="57">
        <f>'[6]П-КА+СТОМАТ. янв.-авг. 2'!D152</f>
        <v>13763</v>
      </c>
      <c r="AI149" s="57">
        <f>'[6]П-КА+СТОМАТ. янв.-авг. 2'!F152</f>
        <v>23689</v>
      </c>
      <c r="AJ149" s="57">
        <f>'[6]П-КА+СТОМАТ. янв.-авг. 2'!G152</f>
        <v>9905</v>
      </c>
      <c r="AK149" s="14">
        <f t="shared" si="26"/>
        <v>58084</v>
      </c>
      <c r="AL149" s="14">
        <f t="shared" si="27"/>
        <v>1905</v>
      </c>
      <c r="AM149" s="14">
        <f t="shared" si="27"/>
        <v>20645</v>
      </c>
      <c r="AN149" s="14">
        <f t="shared" si="27"/>
        <v>35534</v>
      </c>
      <c r="AO149" s="14">
        <f t="shared" si="23"/>
        <v>14858</v>
      </c>
      <c r="AP149" s="57">
        <f t="shared" si="21"/>
        <v>7356</v>
      </c>
      <c r="AQ149" s="57">
        <f t="shared" si="21"/>
        <v>1088</v>
      </c>
      <c r="AR149" s="57">
        <f t="shared" si="21"/>
        <v>-5349</v>
      </c>
      <c r="AS149" s="57">
        <f t="shared" si="21"/>
        <v>11617</v>
      </c>
      <c r="AT149" s="57">
        <f t="shared" si="21"/>
        <v>1555</v>
      </c>
      <c r="AU149" s="59">
        <f t="shared" si="22"/>
        <v>0.12664417051167276</v>
      </c>
      <c r="AV149" s="59">
        <f t="shared" si="22"/>
        <v>0.57112860892388451</v>
      </c>
      <c r="AW149" s="59">
        <f t="shared" si="22"/>
        <v>-0.25909421167352875</v>
      </c>
      <c r="AX149" s="59">
        <f t="shared" si="22"/>
        <v>0.32692632408397593</v>
      </c>
      <c r="AY149" s="59">
        <f t="shared" si="22"/>
        <v>0.10465742361017627</v>
      </c>
      <c r="AZ149" s="14"/>
    </row>
    <row r="150" spans="1:52">
      <c r="A150" s="3">
        <v>51</v>
      </c>
      <c r="B150" s="47" t="s">
        <v>60</v>
      </c>
      <c r="C150" s="132">
        <f>'[1]Финансовый план'!$J$24</f>
        <v>1355.2189281641956</v>
      </c>
      <c r="D150" s="77"/>
      <c r="E150" s="171">
        <f>'[1]Финансовый план'!$S$24</f>
        <v>24031750.605931427</v>
      </c>
      <c r="F150" s="76"/>
      <c r="G150" s="77"/>
      <c r="H150" s="182"/>
      <c r="I150" s="100">
        <f t="shared" si="24"/>
        <v>108300</v>
      </c>
      <c r="J150" s="57">
        <f>'[3]Скорректировано по профилям'!$AR$63</f>
        <v>4252</v>
      </c>
      <c r="K150" s="57">
        <f>'[3]Скорректировано по профилям'!$AQ$63</f>
        <v>23947</v>
      </c>
      <c r="L150" s="57">
        <f>'[3]Скорректировано по профилям'!$AT$63</f>
        <v>80101</v>
      </c>
      <c r="M150" s="57">
        <f>'[3]Скорректировано по профилям'!$AS$63</f>
        <v>28891</v>
      </c>
      <c r="N150" s="14"/>
      <c r="O150" s="63">
        <f>'[4]Сумма с ин'!AC62</f>
        <v>42544196.299999997</v>
      </c>
      <c r="P150" s="63">
        <f>'[4]Сумма с ин'!AE62</f>
        <v>2788617.64</v>
      </c>
      <c r="Q150" s="63">
        <f>'[4]Сумма с ин'!AD62</f>
        <v>11751543.249999998</v>
      </c>
      <c r="R150" s="63"/>
      <c r="S150" s="197">
        <f>'[4]Сумма с ин'!AF62</f>
        <v>28004035.41</v>
      </c>
      <c r="T150" s="14">
        <f>'[5] 01.12.2017 '!Q60</f>
        <v>37509486.950000003</v>
      </c>
      <c r="U150" s="57">
        <f t="shared" si="25"/>
        <v>5034709.349999994</v>
      </c>
      <c r="V150" s="59">
        <f t="shared" si="28"/>
        <v>0.11834068540154781</v>
      </c>
      <c r="W150" s="14"/>
      <c r="X150" s="14"/>
      <c r="Y150" s="77">
        <v>3896</v>
      </c>
      <c r="Z150" s="228">
        <f>'[8]Расчет подушевого '!$BN$18</f>
        <v>12078791.600000001</v>
      </c>
      <c r="AA150" s="163"/>
      <c r="AB150" s="163"/>
      <c r="AC150" s="17"/>
      <c r="AD150" s="14"/>
      <c r="AE150" s="14"/>
      <c r="AF150" s="57">
        <f>'[6]П-КА+СТОМАТ. янв.-авг. 2'!C153</f>
        <v>53684</v>
      </c>
      <c r="AG150" s="57">
        <f>'[6]П-КА+СТОМАТ. янв.-авг. 2'!E153</f>
        <v>942</v>
      </c>
      <c r="AH150" s="57">
        <f>'[6]П-КА+СТОМАТ. янв.-авг. 2'!D153</f>
        <v>18852</v>
      </c>
      <c r="AI150" s="57">
        <f>'[6]П-КА+СТОМАТ. янв.-авг. 2'!F153</f>
        <v>33890</v>
      </c>
      <c r="AJ150" s="57">
        <f>'[6]П-КА+СТОМАТ. янв.-авг. 2'!G153</f>
        <v>15501</v>
      </c>
      <c r="AK150" s="14">
        <f t="shared" si="26"/>
        <v>80526</v>
      </c>
      <c r="AL150" s="14">
        <f t="shared" si="27"/>
        <v>1413</v>
      </c>
      <c r="AM150" s="14">
        <f t="shared" si="27"/>
        <v>28278</v>
      </c>
      <c r="AN150" s="14">
        <f t="shared" si="27"/>
        <v>50835</v>
      </c>
      <c r="AO150" s="14">
        <f t="shared" si="23"/>
        <v>23252</v>
      </c>
      <c r="AP150" s="57">
        <f t="shared" si="21"/>
        <v>27774</v>
      </c>
      <c r="AQ150" s="57">
        <f t="shared" si="21"/>
        <v>2839</v>
      </c>
      <c r="AR150" s="57">
        <f t="shared" si="21"/>
        <v>-4331</v>
      </c>
      <c r="AS150" s="57">
        <f t="shared" si="21"/>
        <v>29266</v>
      </c>
      <c r="AT150" s="57">
        <f t="shared" si="21"/>
        <v>5639</v>
      </c>
      <c r="AU150" s="59">
        <f t="shared" si="22"/>
        <v>0.34490723493033304</v>
      </c>
      <c r="AV150" s="59">
        <f t="shared" si="22"/>
        <v>2.0092002830856335</v>
      </c>
      <c r="AW150" s="59">
        <f t="shared" si="22"/>
        <v>-0.15315793196124194</v>
      </c>
      <c r="AX150" s="59">
        <f t="shared" si="22"/>
        <v>0.57570571456673547</v>
      </c>
      <c r="AY150" s="59">
        <f t="shared" si="22"/>
        <v>0.24251677275073114</v>
      </c>
      <c r="AZ150" s="14"/>
    </row>
    <row r="151" spans="1:52">
      <c r="A151" s="3">
        <v>52</v>
      </c>
      <c r="B151" s="47" t="s">
        <v>66</v>
      </c>
      <c r="C151" s="132">
        <f>'[1]Финансовый план'!$J$25</f>
        <v>179.99999999999997</v>
      </c>
      <c r="D151" s="77"/>
      <c r="E151" s="172">
        <f>'[1]Финансовый план'!$S$25</f>
        <v>3195702.0820336109</v>
      </c>
      <c r="F151" s="76"/>
      <c r="G151" s="77"/>
      <c r="H151" s="182"/>
      <c r="I151" s="100">
        <f t="shared" si="24"/>
        <v>33792</v>
      </c>
      <c r="J151" s="57">
        <f>'[3]Скорректировано по профилям'!$AX$63</f>
        <v>1611</v>
      </c>
      <c r="K151" s="57">
        <f>'[3]Скорректировано по профилям'!$AW$63</f>
        <v>7600</v>
      </c>
      <c r="L151" s="57">
        <f>'[3]Скорректировано по профилям'!$AZ$63</f>
        <v>24581</v>
      </c>
      <c r="M151" s="57">
        <f>'[3]Скорректировано по профилям'!$AY$63</f>
        <v>8622</v>
      </c>
      <c r="N151" s="14"/>
      <c r="O151" s="63">
        <f>'[4]Сумма с ин'!AC63</f>
        <v>14651782.25</v>
      </c>
      <c r="P151" s="63">
        <f>'[4]Сумма с ин'!AE63</f>
        <v>1416190.0999999999</v>
      </c>
      <c r="Q151" s="63">
        <f>'[4]Сумма с ин'!AD63</f>
        <v>4451598.9400000004</v>
      </c>
      <c r="R151" s="63"/>
      <c r="S151" s="197">
        <f>'[4]Сумма с ин'!AF63</f>
        <v>8783993.209999999</v>
      </c>
      <c r="T151" s="14">
        <f>'[5] 01.12.2017 '!Q61</f>
        <v>12490596.190000001</v>
      </c>
      <c r="U151" s="57">
        <f t="shared" si="25"/>
        <v>2161186.0599999987</v>
      </c>
      <c r="V151" s="59">
        <f t="shared" si="28"/>
        <v>0.14750328820918687</v>
      </c>
      <c r="W151" s="14"/>
      <c r="X151" s="14"/>
      <c r="Y151" s="77">
        <v>1659</v>
      </c>
      <c r="Z151" s="228">
        <f>'[8]Расчет подушевого '!$BN$19</f>
        <v>7602584.2599999998</v>
      </c>
      <c r="AA151" s="163"/>
      <c r="AB151" s="163"/>
      <c r="AC151" s="17"/>
      <c r="AD151" s="14"/>
      <c r="AE151" s="14"/>
      <c r="AF151" s="57">
        <f>'[6]П-КА+СТОМАТ. янв.-авг. 2'!C154</f>
        <v>15650</v>
      </c>
      <c r="AG151" s="57">
        <f>'[6]П-КА+СТОМАТ. янв.-авг. 2'!E154</f>
        <v>225</v>
      </c>
      <c r="AH151" s="57">
        <f>'[6]П-КА+СТОМАТ. янв.-авг. 2'!D154</f>
        <v>8117</v>
      </c>
      <c r="AI151" s="57">
        <f>'[6]П-КА+СТОМАТ. янв.-авг. 2'!F154</f>
        <v>7308</v>
      </c>
      <c r="AJ151" s="57">
        <f>'[6]П-КА+СТОМАТ. янв.-авг. 2'!G154</f>
        <v>3076</v>
      </c>
      <c r="AK151" s="14">
        <f t="shared" si="26"/>
        <v>23476</v>
      </c>
      <c r="AL151" s="14">
        <f t="shared" si="27"/>
        <v>338</v>
      </c>
      <c r="AM151" s="14">
        <f t="shared" si="27"/>
        <v>12176</v>
      </c>
      <c r="AN151" s="14">
        <f t="shared" si="27"/>
        <v>10962</v>
      </c>
      <c r="AO151" s="14">
        <f t="shared" si="23"/>
        <v>4614</v>
      </c>
      <c r="AP151" s="57">
        <f t="shared" si="21"/>
        <v>10316</v>
      </c>
      <c r="AQ151" s="57">
        <f t="shared" si="21"/>
        <v>1273</v>
      </c>
      <c r="AR151" s="57">
        <f t="shared" si="21"/>
        <v>-4576</v>
      </c>
      <c r="AS151" s="57">
        <f t="shared" si="21"/>
        <v>13619</v>
      </c>
      <c r="AT151" s="57">
        <f t="shared" si="21"/>
        <v>4008</v>
      </c>
      <c r="AU151" s="59">
        <f t="shared" si="22"/>
        <v>0.4394275004259669</v>
      </c>
      <c r="AV151" s="59">
        <f t="shared" si="22"/>
        <v>3.7662721893491122</v>
      </c>
      <c r="AW151" s="59">
        <f t="shared" si="22"/>
        <v>-0.37582128777923784</v>
      </c>
      <c r="AX151" s="59">
        <f t="shared" si="22"/>
        <v>1.2423827768655356</v>
      </c>
      <c r="AY151" s="59">
        <f t="shared" si="22"/>
        <v>0.86866059817945374</v>
      </c>
      <c r="AZ151" s="14"/>
    </row>
    <row r="152" spans="1:52">
      <c r="A152" s="3">
        <v>53</v>
      </c>
      <c r="B152" s="47" t="s">
        <v>68</v>
      </c>
      <c r="C152" s="132">
        <f>'[1]Финансовый план'!$J$26</f>
        <v>1425.0000000000002</v>
      </c>
      <c r="D152" s="77"/>
      <c r="E152" s="171">
        <f>'[1]Финансовый план'!$S$26</f>
        <v>24486222.611450266</v>
      </c>
      <c r="F152" s="76"/>
      <c r="G152" s="77"/>
      <c r="H152" s="182"/>
      <c r="I152" s="100">
        <f t="shared" si="24"/>
        <v>108438</v>
      </c>
      <c r="J152" s="57">
        <f>'[3]Скорректировано по профилям'!$BD$63</f>
        <v>5422</v>
      </c>
      <c r="K152" s="57">
        <f>'[3]Скорректировано по профилям'!$BC$63</f>
        <v>22650</v>
      </c>
      <c r="L152" s="57">
        <f>'[3]Скорректировано по профилям'!$BF$63</f>
        <v>80366</v>
      </c>
      <c r="M152" s="57">
        <f>'[3]Скорректировано по профилям'!$BE$63</f>
        <v>28779</v>
      </c>
      <c r="N152" s="14"/>
      <c r="O152" s="63">
        <f>'[4]Сумма с ин'!AC64</f>
        <v>44164324.630000003</v>
      </c>
      <c r="P152" s="63">
        <f>'[4]Сумма с ин'!AE64</f>
        <v>3571641.86</v>
      </c>
      <c r="Q152" s="63">
        <f>'[4]Сумма с ин'!AD64</f>
        <v>8922954.3099999987</v>
      </c>
      <c r="R152" s="63"/>
      <c r="S152" s="197">
        <f>'[4]Сумма с ин'!AF64</f>
        <v>31669728.460000005</v>
      </c>
      <c r="T152" s="14">
        <f>'[5] 01.12.2017 '!Q62</f>
        <v>37009034.939999998</v>
      </c>
      <c r="U152" s="57">
        <f t="shared" si="25"/>
        <v>7155289.6900000051</v>
      </c>
      <c r="V152" s="59">
        <f t="shared" si="28"/>
        <v>0.16201515023597915</v>
      </c>
      <c r="W152" s="14"/>
      <c r="X152" s="14"/>
      <c r="Y152" s="77">
        <v>4000</v>
      </c>
      <c r="Z152" s="228">
        <f>'[8]Расчет подушевого '!$BN$20</f>
        <v>10940120.459999999</v>
      </c>
      <c r="AA152" s="163"/>
      <c r="AB152" s="163"/>
      <c r="AC152" s="17"/>
      <c r="AD152" s="14"/>
      <c r="AE152" s="14"/>
      <c r="AF152" s="57">
        <f>'[6]П-КА+СТОМАТ. янв.-авг. 2'!C155</f>
        <v>53496</v>
      </c>
      <c r="AG152" s="57">
        <f>'[6]П-КА+СТОМАТ. янв.-авг. 2'!E155</f>
        <v>2727</v>
      </c>
      <c r="AH152" s="57">
        <f>'[6]П-КА+СТОМАТ. янв.-авг. 2'!D155</f>
        <v>15087</v>
      </c>
      <c r="AI152" s="57">
        <f>'[6]П-КА+СТОМАТ. янв.-авг. 2'!F155</f>
        <v>35682</v>
      </c>
      <c r="AJ152" s="57">
        <f>'[6]П-КА+СТОМАТ. янв.-авг. 2'!G155</f>
        <v>14925</v>
      </c>
      <c r="AK152" s="14">
        <f t="shared" si="26"/>
        <v>80245</v>
      </c>
      <c r="AL152" s="14">
        <f t="shared" si="27"/>
        <v>4091</v>
      </c>
      <c r="AM152" s="14">
        <f t="shared" si="27"/>
        <v>22631</v>
      </c>
      <c r="AN152" s="14">
        <f t="shared" si="27"/>
        <v>53523</v>
      </c>
      <c r="AO152" s="14">
        <f t="shared" si="23"/>
        <v>22388</v>
      </c>
      <c r="AP152" s="57">
        <f t="shared" si="21"/>
        <v>28193</v>
      </c>
      <c r="AQ152" s="57">
        <f t="shared" si="21"/>
        <v>1331</v>
      </c>
      <c r="AR152" s="57">
        <f t="shared" si="21"/>
        <v>19</v>
      </c>
      <c r="AS152" s="57">
        <f t="shared" si="21"/>
        <v>26843</v>
      </c>
      <c r="AT152" s="57">
        <f t="shared" si="21"/>
        <v>6391</v>
      </c>
      <c r="AU152" s="59">
        <f t="shared" si="22"/>
        <v>0.35133653187114455</v>
      </c>
      <c r="AV152" s="59">
        <f t="shared" si="22"/>
        <v>0.3253483255927645</v>
      </c>
      <c r="AW152" s="59">
        <f t="shared" si="22"/>
        <v>8.3955636074417583E-4</v>
      </c>
      <c r="AX152" s="59">
        <f t="shared" si="22"/>
        <v>0.50152270986304948</v>
      </c>
      <c r="AY152" s="59">
        <f t="shared" si="22"/>
        <v>0.28546542790780771</v>
      </c>
      <c r="AZ152" s="14"/>
    </row>
    <row r="153" spans="1:52">
      <c r="A153" s="3">
        <v>54</v>
      </c>
      <c r="B153" s="47" t="s">
        <v>70</v>
      </c>
      <c r="C153" s="132">
        <f>'[1]Финансовый план'!$J$28</f>
        <v>120</v>
      </c>
      <c r="D153" s="77"/>
      <c r="E153" s="171">
        <f>'[1]Финансовый план'!$S$28</f>
        <v>2049229.3665822505</v>
      </c>
      <c r="F153" s="76"/>
      <c r="G153" s="77"/>
      <c r="H153" s="182"/>
      <c r="I153" s="100">
        <f t="shared" si="24"/>
        <v>38094</v>
      </c>
      <c r="J153" s="57">
        <f>'[3]Скорректировано по профилям'!$BP$63</f>
        <v>1747</v>
      </c>
      <c r="K153" s="57">
        <f>'[3]Скорректировано по профилям'!$BO$63</f>
        <v>7000</v>
      </c>
      <c r="L153" s="57">
        <f>'[3]Скорректировано по профилям'!$BR$63</f>
        <v>29347</v>
      </c>
      <c r="M153" s="57">
        <f>'[3]Скорректировано по профилям'!$BQ$63</f>
        <v>10498</v>
      </c>
      <c r="N153" s="14"/>
      <c r="O153" s="63">
        <f>'[4]Сумма с ин'!AC65</f>
        <v>13141199.32</v>
      </c>
      <c r="P153" s="63">
        <f>'[4]Сумма с ин'!AE65</f>
        <v>795987.04000000015</v>
      </c>
      <c r="Q153" s="63">
        <f>'[4]Сумма с ин'!AD65</f>
        <v>3132756.4600000004</v>
      </c>
      <c r="R153" s="63"/>
      <c r="S153" s="197">
        <f>'[4]Сумма с ин'!AF65</f>
        <v>9212455.8200000003</v>
      </c>
      <c r="T153" s="14">
        <f>'[5] 01.12.2017 '!Q63</f>
        <v>12405165.459999997</v>
      </c>
      <c r="U153" s="57">
        <f t="shared" si="25"/>
        <v>736033.86000000313</v>
      </c>
      <c r="V153" s="59">
        <f t="shared" si="28"/>
        <v>5.6009641287444005E-2</v>
      </c>
      <c r="W153" s="14"/>
      <c r="X153" s="14"/>
      <c r="Y153" s="77">
        <v>1650</v>
      </c>
      <c r="Z153" s="228">
        <f>'[8]Расчет подушевого '!$BN$22</f>
        <v>6686553.04</v>
      </c>
      <c r="AA153" s="163"/>
      <c r="AB153" s="163"/>
      <c r="AC153" s="17"/>
      <c r="AD153" s="14"/>
      <c r="AE153" s="14"/>
      <c r="AF153" s="57">
        <f>'[6]П-КА+СТОМАТ. янв.-авг. 2'!C156</f>
        <v>23857</v>
      </c>
      <c r="AG153" s="57">
        <f>'[6]П-КА+СТОМАТ. янв.-авг. 2'!E156</f>
        <v>276</v>
      </c>
      <c r="AH153" s="57">
        <f>'[6]П-КА+СТОМАТ. янв.-авг. 2'!D156</f>
        <v>4685</v>
      </c>
      <c r="AI153" s="57">
        <f>'[6]П-КА+СТОМАТ. янв.-авг. 2'!F156</f>
        <v>18896</v>
      </c>
      <c r="AJ153" s="57">
        <f>'[6]П-КА+СТОМАТ. янв.-авг. 2'!G156</f>
        <v>7110</v>
      </c>
      <c r="AK153" s="14">
        <f t="shared" si="26"/>
        <v>35786</v>
      </c>
      <c r="AL153" s="14">
        <f t="shared" si="27"/>
        <v>414</v>
      </c>
      <c r="AM153" s="14">
        <f t="shared" si="27"/>
        <v>7028</v>
      </c>
      <c r="AN153" s="14">
        <f t="shared" si="27"/>
        <v>28344</v>
      </c>
      <c r="AO153" s="14">
        <f t="shared" si="23"/>
        <v>10665</v>
      </c>
      <c r="AP153" s="57">
        <f t="shared" si="21"/>
        <v>2308</v>
      </c>
      <c r="AQ153" s="57">
        <f t="shared" si="21"/>
        <v>1333</v>
      </c>
      <c r="AR153" s="57">
        <f t="shared" si="21"/>
        <v>-28</v>
      </c>
      <c r="AS153" s="57">
        <f t="shared" si="21"/>
        <v>1003</v>
      </c>
      <c r="AT153" s="57">
        <f t="shared" si="21"/>
        <v>-167</v>
      </c>
      <c r="AU153" s="59">
        <f t="shared" si="22"/>
        <v>6.4494495053931677E-2</v>
      </c>
      <c r="AV153" s="59">
        <f t="shared" si="22"/>
        <v>3.2198067632850238</v>
      </c>
      <c r="AW153" s="59">
        <f t="shared" si="22"/>
        <v>-3.9840637450199168E-3</v>
      </c>
      <c r="AX153" s="59">
        <f t="shared" si="22"/>
        <v>3.5386677956533941E-2</v>
      </c>
      <c r="AY153" s="59">
        <f t="shared" si="22"/>
        <v>-1.5658696671354888E-2</v>
      </c>
      <c r="AZ153" s="14"/>
    </row>
    <row r="154" spans="1:52">
      <c r="A154" s="3">
        <v>55</v>
      </c>
      <c r="B154" s="47" t="s">
        <v>72</v>
      </c>
      <c r="C154" s="132">
        <f>'[1]Финансовый план'!$J$27</f>
        <v>454.99999999999994</v>
      </c>
      <c r="D154" s="77"/>
      <c r="E154" s="171">
        <f>'[1]Финансовый план'!$S$27</f>
        <v>7410011.6367165986</v>
      </c>
      <c r="F154" s="76"/>
      <c r="G154" s="77"/>
      <c r="H154" s="182"/>
      <c r="I154" s="100">
        <f t="shared" si="24"/>
        <v>49662</v>
      </c>
      <c r="J154" s="57">
        <f>'[3]Скорректировано по профилям'!$BJ$63</f>
        <v>1884</v>
      </c>
      <c r="K154" s="57">
        <f>'[3]Скорректировано по профилям'!$BI$63</f>
        <v>8007</v>
      </c>
      <c r="L154" s="57">
        <f>'[3]Скорректировано по профилям'!$BL$63</f>
        <v>39771</v>
      </c>
      <c r="M154" s="57">
        <f>'[3]Скорректировано по профилям'!$BK$63</f>
        <v>14254</v>
      </c>
      <c r="N154" s="14"/>
      <c r="O154" s="63">
        <f>'[4]Сумма с ин'!AC66</f>
        <v>19317730.079999998</v>
      </c>
      <c r="P154" s="63">
        <f>'[4]Сумма с ин'!AE66</f>
        <v>1193369.4400000002</v>
      </c>
      <c r="Q154" s="63">
        <f>'[4]Сумма с ин'!AD66</f>
        <v>4425139.83</v>
      </c>
      <c r="R154" s="63"/>
      <c r="S154" s="197">
        <f>'[4]Сумма с ин'!AF66</f>
        <v>13699220.809999999</v>
      </c>
      <c r="T154" s="14">
        <f>'[5] 01.12.2017 '!Q64</f>
        <v>15990171.98</v>
      </c>
      <c r="U154" s="57">
        <f t="shared" si="25"/>
        <v>3327558.0999999978</v>
      </c>
      <c r="V154" s="59">
        <f t="shared" si="28"/>
        <v>0.17225409435889572</v>
      </c>
      <c r="W154" s="14"/>
      <c r="X154" s="14"/>
      <c r="Y154" s="77">
        <v>2300</v>
      </c>
      <c r="Z154" s="228">
        <f>'[8]Расчет подушевого '!$BN$21</f>
        <v>9804507.3599999994</v>
      </c>
      <c r="AA154" s="163"/>
      <c r="AB154" s="163"/>
      <c r="AC154" s="17"/>
      <c r="AD154" s="14"/>
      <c r="AE154" s="14"/>
      <c r="AF154" s="57">
        <f>'[6]П-КА+СТОМАТ. янв.-авг. 2'!C157</f>
        <v>24318</v>
      </c>
      <c r="AG154" s="57">
        <f>'[6]П-КА+СТОМАТ. янв.-авг. 2'!E157</f>
        <v>455</v>
      </c>
      <c r="AH154" s="57">
        <f>'[6]П-КА+СТОМАТ. янв.-авг. 2'!D157</f>
        <v>5338</v>
      </c>
      <c r="AI154" s="57">
        <f>'[6]П-КА+СТОМАТ. янв.-авг. 2'!F157</f>
        <v>18525</v>
      </c>
      <c r="AJ154" s="57">
        <f>'[6]П-КА+СТОМАТ. янв.-авг. 2'!G157</f>
        <v>7109</v>
      </c>
      <c r="AK154" s="14">
        <f t="shared" si="26"/>
        <v>36478</v>
      </c>
      <c r="AL154" s="14">
        <f t="shared" si="27"/>
        <v>683</v>
      </c>
      <c r="AM154" s="14">
        <f t="shared" si="27"/>
        <v>8007</v>
      </c>
      <c r="AN154" s="14">
        <f t="shared" si="27"/>
        <v>27788</v>
      </c>
      <c r="AO154" s="14">
        <f t="shared" si="23"/>
        <v>10664</v>
      </c>
      <c r="AP154" s="57">
        <f t="shared" si="21"/>
        <v>13184</v>
      </c>
      <c r="AQ154" s="57">
        <f t="shared" si="21"/>
        <v>1201</v>
      </c>
      <c r="AR154" s="57">
        <f t="shared" si="21"/>
        <v>0</v>
      </c>
      <c r="AS154" s="57">
        <f t="shared" si="21"/>
        <v>11983</v>
      </c>
      <c r="AT154" s="57">
        <f t="shared" si="21"/>
        <v>3590</v>
      </c>
      <c r="AU154" s="59">
        <f t="shared" si="22"/>
        <v>0.36142332364712981</v>
      </c>
      <c r="AV154" s="59">
        <f t="shared" si="22"/>
        <v>1.7584187408491947</v>
      </c>
      <c r="AW154" s="59">
        <f t="shared" si="22"/>
        <v>0</v>
      </c>
      <c r="AX154" s="59">
        <f t="shared" si="22"/>
        <v>0.43122930761479772</v>
      </c>
      <c r="AY154" s="59">
        <f t="shared" si="22"/>
        <v>0.33664666166541646</v>
      </c>
      <c r="AZ154" s="14"/>
    </row>
    <row r="155" spans="1:52">
      <c r="A155" s="3">
        <v>56</v>
      </c>
      <c r="B155" s="47" t="s">
        <v>74</v>
      </c>
      <c r="C155" s="132">
        <f>'[1]Финансовый план'!$J$29</f>
        <v>1580.1417147108039</v>
      </c>
      <c r="D155" s="77"/>
      <c r="E155" s="171">
        <f>'[1]Финансовый план'!$S$29</f>
        <v>25859550.887566045</v>
      </c>
      <c r="F155" s="76"/>
      <c r="G155" s="77"/>
      <c r="H155" s="182"/>
      <c r="I155" s="100">
        <f t="shared" si="24"/>
        <v>139457</v>
      </c>
      <c r="J155" s="57">
        <f>'[3]Скорректировано по профилям'!$BV$63</f>
        <v>4999</v>
      </c>
      <c r="K155" s="57">
        <f>'[3]Скорректировано по профилям'!$BU$63</f>
        <v>31956</v>
      </c>
      <c r="L155" s="57">
        <f>'[3]Скорректировано по профилям'!$BX$63</f>
        <v>102502</v>
      </c>
      <c r="M155" s="57">
        <f>'[3]Скорректировано по профилям'!$BW$63</f>
        <v>37133</v>
      </c>
      <c r="N155" s="14"/>
      <c r="O155" s="63">
        <f>'[4]Сумма с ин'!AC67</f>
        <v>55359301.450000003</v>
      </c>
      <c r="P155" s="63">
        <f>'[4]Сумма с ин'!AE67</f>
        <v>3765782.1799999997</v>
      </c>
      <c r="Q155" s="63">
        <f>'[4]Сумма с ин'!AD67</f>
        <v>13944324.399999999</v>
      </c>
      <c r="R155" s="63"/>
      <c r="S155" s="197">
        <f>'[4]Сумма с ин'!AF67</f>
        <v>37649194.870000005</v>
      </c>
      <c r="T155" s="14">
        <f>'[5] 01.12.2017 '!Q65</f>
        <v>46301947.749999993</v>
      </c>
      <c r="U155" s="57">
        <f t="shared" si="25"/>
        <v>9057353.7000000104</v>
      </c>
      <c r="V155" s="59">
        <f t="shared" si="28"/>
        <v>0.1636103321892623</v>
      </c>
      <c r="W155" s="57" t="e">
        <f>#REF!</f>
        <v>#REF!</v>
      </c>
      <c r="X155" s="57" t="e">
        <f>#REF!</f>
        <v>#REF!</v>
      </c>
      <c r="Y155" s="77">
        <v>5000</v>
      </c>
      <c r="Z155" s="228">
        <f>'[8]Расчет подушевого '!$BN$23</f>
        <v>10983922.82</v>
      </c>
      <c r="AA155" s="163"/>
      <c r="AB155" s="163"/>
      <c r="AC155" s="17"/>
      <c r="AD155" s="14"/>
      <c r="AE155" s="14"/>
      <c r="AF155" s="57">
        <f>'[6]П-КА+СТОМАТ. янв.-авг. 2'!C158</f>
        <v>65104</v>
      </c>
      <c r="AG155" s="57">
        <f>'[6]П-КА+СТОМАТ. янв.-авг. 2'!E158</f>
        <v>283</v>
      </c>
      <c r="AH155" s="57">
        <f>'[6]П-КА+СТОМАТ. янв.-авг. 2'!D158</f>
        <v>22079</v>
      </c>
      <c r="AI155" s="57">
        <f>'[6]П-КА+СТОМАТ. янв.-авг. 2'!F158</f>
        <v>42742</v>
      </c>
      <c r="AJ155" s="57">
        <f>'[6]П-КА+СТОМАТ. янв.-авг. 2'!G158</f>
        <v>16315</v>
      </c>
      <c r="AK155" s="14">
        <f t="shared" si="26"/>
        <v>97657</v>
      </c>
      <c r="AL155" s="14">
        <f t="shared" si="27"/>
        <v>425</v>
      </c>
      <c r="AM155" s="14">
        <f t="shared" si="27"/>
        <v>33119</v>
      </c>
      <c r="AN155" s="14">
        <f t="shared" si="27"/>
        <v>64113</v>
      </c>
      <c r="AO155" s="14">
        <f t="shared" si="23"/>
        <v>24473</v>
      </c>
      <c r="AP155" s="57">
        <f t="shared" si="21"/>
        <v>41800</v>
      </c>
      <c r="AQ155" s="57">
        <f t="shared" si="21"/>
        <v>4574</v>
      </c>
      <c r="AR155" s="57">
        <f t="shared" si="21"/>
        <v>-1163</v>
      </c>
      <c r="AS155" s="57">
        <f t="shared" si="21"/>
        <v>38389</v>
      </c>
      <c r="AT155" s="57">
        <f t="shared" si="21"/>
        <v>12660</v>
      </c>
      <c r="AU155" s="59">
        <f t="shared" si="22"/>
        <v>0.42802871273948617</v>
      </c>
      <c r="AV155" s="59">
        <f t="shared" si="22"/>
        <v>10.76235294117647</v>
      </c>
      <c r="AW155" s="59">
        <f t="shared" si="22"/>
        <v>-3.5115794559014479E-2</v>
      </c>
      <c r="AX155" s="59">
        <f t="shared" si="22"/>
        <v>0.59877092009420863</v>
      </c>
      <c r="AY155" s="59">
        <f t="shared" si="22"/>
        <v>0.51730478486495324</v>
      </c>
      <c r="AZ155" s="14"/>
    </row>
    <row r="156" spans="1:52">
      <c r="A156" s="3">
        <v>57</v>
      </c>
      <c r="B156" s="47" t="s">
        <v>77</v>
      </c>
      <c r="C156" s="132">
        <f>'[1]Финансовый план'!$J$30</f>
        <v>11800.03301222466</v>
      </c>
      <c r="D156" s="77"/>
      <c r="E156" s="171">
        <f>'[1]Финансовый план'!$S$30</f>
        <v>247733760.16781053</v>
      </c>
      <c r="F156" s="76"/>
      <c r="G156" s="77"/>
      <c r="H156" s="182"/>
      <c r="I156" s="100">
        <f t="shared" si="24"/>
        <v>562655</v>
      </c>
      <c r="J156" s="57">
        <f>'[3]Скорректировано по профилям'!$CB$63</f>
        <v>21096</v>
      </c>
      <c r="K156" s="57">
        <f>'[3]Скорректировано по профилям'!$CA$63</f>
        <v>127950</v>
      </c>
      <c r="L156" s="57">
        <f>'[3]Скорректировано по профилям'!$CD$63</f>
        <v>413609</v>
      </c>
      <c r="M156" s="57">
        <f>'[3]Скорректировано по профилям'!$CC$63</f>
        <v>148734</v>
      </c>
      <c r="N156" s="14"/>
      <c r="O156" s="63">
        <f>'[4]Сумма с ин'!AC68</f>
        <v>243657648.91000003</v>
      </c>
      <c r="P156" s="63">
        <f>'[4]Сумма с ин'!AE68</f>
        <v>14461502.26</v>
      </c>
      <c r="Q156" s="63">
        <f>'[4]Сумма с ин'!AD68</f>
        <v>84071989.230000004</v>
      </c>
      <c r="R156" s="63"/>
      <c r="S156" s="197">
        <f>'[4]Сумма с ин'!AF68</f>
        <v>145124157.42000002</v>
      </c>
      <c r="T156" s="14">
        <f>'[5] 01.12.2017 '!Q66</f>
        <v>198712871.17999998</v>
      </c>
      <c r="U156" s="57">
        <f t="shared" si="25"/>
        <v>44944777.730000049</v>
      </c>
      <c r="V156" s="59">
        <f t="shared" si="28"/>
        <v>0.18445871874353237</v>
      </c>
      <c r="W156" s="57" t="e">
        <f>#REF!</f>
        <v>#REF!</v>
      </c>
      <c r="X156" s="57" t="e">
        <f>#REF!</f>
        <v>#REF!</v>
      </c>
      <c r="Y156" s="77">
        <v>13850</v>
      </c>
      <c r="Z156" s="228">
        <f>'[8]Расчет подушевого '!$BN$24</f>
        <v>35231922.060000002</v>
      </c>
      <c r="AA156" s="163"/>
      <c r="AB156" s="163"/>
      <c r="AC156" s="17"/>
      <c r="AD156" s="14"/>
      <c r="AE156" s="14"/>
      <c r="AF156" s="57">
        <f>'[6]П-КА+СТОМАТ. янв.-авг. 2'!C159</f>
        <v>287599</v>
      </c>
      <c r="AG156" s="57">
        <f>'[6]П-КА+СТОМАТ. янв.-авг. 2'!E159</f>
        <v>5580</v>
      </c>
      <c r="AH156" s="57">
        <f>'[6]П-КА+СТОМАТ. янв.-авг. 2'!D159</f>
        <v>108984</v>
      </c>
      <c r="AI156" s="57">
        <f>'[6]П-КА+СТОМАТ. янв.-авг. 2'!F159</f>
        <v>173035</v>
      </c>
      <c r="AJ156" s="57">
        <f>'[6]П-КА+СТОМАТ. янв.-авг. 2'!G159</f>
        <v>66442</v>
      </c>
      <c r="AK156" s="14">
        <f t="shared" si="26"/>
        <v>431399</v>
      </c>
      <c r="AL156" s="14">
        <f t="shared" si="27"/>
        <v>8370</v>
      </c>
      <c r="AM156" s="14">
        <f t="shared" si="27"/>
        <v>163476</v>
      </c>
      <c r="AN156" s="14">
        <f t="shared" si="27"/>
        <v>259553</v>
      </c>
      <c r="AO156" s="14">
        <f t="shared" si="23"/>
        <v>99663</v>
      </c>
      <c r="AP156" s="57">
        <f t="shared" si="21"/>
        <v>131256</v>
      </c>
      <c r="AQ156" s="57">
        <f t="shared" si="21"/>
        <v>12726</v>
      </c>
      <c r="AR156" s="57">
        <f t="shared" si="21"/>
        <v>-35526</v>
      </c>
      <c r="AS156" s="57">
        <f t="shared" si="21"/>
        <v>154056</v>
      </c>
      <c r="AT156" s="57">
        <f t="shared" si="21"/>
        <v>49071</v>
      </c>
      <c r="AU156" s="59">
        <f t="shared" si="22"/>
        <v>0.30425661626475731</v>
      </c>
      <c r="AV156" s="59">
        <f t="shared" si="22"/>
        <v>1.5204301075268818</v>
      </c>
      <c r="AW156" s="59">
        <f t="shared" si="22"/>
        <v>-0.21731630331057772</v>
      </c>
      <c r="AX156" s="59">
        <f t="shared" si="22"/>
        <v>0.59354351519728143</v>
      </c>
      <c r="AY156" s="59">
        <f t="shared" si="22"/>
        <v>0.49236928448872708</v>
      </c>
      <c r="AZ156" s="14"/>
    </row>
    <row r="157" spans="1:52">
      <c r="A157" s="3">
        <v>58</v>
      </c>
      <c r="B157" s="47" t="s">
        <v>84</v>
      </c>
      <c r="C157" s="132">
        <f>'[1]Финансовый план'!$J$32</f>
        <v>772.99999999999989</v>
      </c>
      <c r="D157" s="77"/>
      <c r="E157" s="171">
        <f>'[1]Финансовый план'!$S$32</f>
        <v>14045644.320253717</v>
      </c>
      <c r="F157" s="76"/>
      <c r="G157" s="77"/>
      <c r="H157" s="182"/>
      <c r="I157" s="100">
        <f t="shared" si="24"/>
        <v>74398</v>
      </c>
      <c r="J157" s="57">
        <f>'[3]Скорректировано по профилям'!$CN$63</f>
        <v>3952</v>
      </c>
      <c r="K157" s="57">
        <f>'[3]Скорректировано по профилям'!$CM$63</f>
        <v>16342</v>
      </c>
      <c r="L157" s="57">
        <f>'[3]Скорректировано по профилям'!$CP$63</f>
        <v>54104</v>
      </c>
      <c r="M157" s="57">
        <f>'[3]Скорректировано по профилям'!$CO$63</f>
        <v>19355</v>
      </c>
      <c r="N157" s="14"/>
      <c r="O157" s="63">
        <f>'[4]Сумма с ин'!AC69</f>
        <v>30138568.910000004</v>
      </c>
      <c r="P157" s="63">
        <f>'[4]Сумма с ин'!AE69</f>
        <v>3738608.9999999995</v>
      </c>
      <c r="Q157" s="63">
        <f>'[4]Сумма с ин'!AD69</f>
        <v>8169530.3499999996</v>
      </c>
      <c r="R157" s="63"/>
      <c r="S157" s="197">
        <f>'[4]Сумма с ин'!AF69</f>
        <v>18230429.560000002</v>
      </c>
      <c r="T157" s="14">
        <f>'[5] 01.12.2017 '!Q67</f>
        <v>25837601.829999998</v>
      </c>
      <c r="U157" s="57">
        <f t="shared" si="25"/>
        <v>4300967.0800000057</v>
      </c>
      <c r="V157" s="59">
        <f t="shared" si="28"/>
        <v>0.14270641359394279</v>
      </c>
      <c r="W157" s="14"/>
      <c r="X157" s="14"/>
      <c r="Y157" s="77">
        <v>4002</v>
      </c>
      <c r="Z157" s="228">
        <f>'[8]Расчет подушевого '!$BN$25</f>
        <v>9389512.6999999993</v>
      </c>
      <c r="AA157" s="163"/>
      <c r="AB157" s="163"/>
      <c r="AC157" s="17"/>
      <c r="AD157" s="14"/>
      <c r="AE157" s="14"/>
      <c r="AF157" s="57">
        <f>'[6]П-КА+СТОМАТ. янв.-авг. 2'!C160</f>
        <v>37090</v>
      </c>
      <c r="AG157" s="57">
        <f>'[6]П-КА+СТОМАТ. янв.-авг. 2'!E160</f>
        <v>537</v>
      </c>
      <c r="AH157" s="57">
        <f>'[6]П-КА+СТОМАТ. янв.-авг. 2'!D160</f>
        <v>12940</v>
      </c>
      <c r="AI157" s="57">
        <f>'[6]П-КА+СТОМАТ. янв.-авг. 2'!F160</f>
        <v>23613</v>
      </c>
      <c r="AJ157" s="57">
        <f>'[6]П-КА+СТОМАТ. янв.-авг. 2'!G160</f>
        <v>9614</v>
      </c>
      <c r="AK157" s="14">
        <f t="shared" si="26"/>
        <v>55636</v>
      </c>
      <c r="AL157" s="14">
        <f t="shared" si="27"/>
        <v>806</v>
      </c>
      <c r="AM157" s="14">
        <f t="shared" si="27"/>
        <v>19410</v>
      </c>
      <c r="AN157" s="14">
        <f t="shared" si="27"/>
        <v>35420</v>
      </c>
      <c r="AO157" s="14">
        <f t="shared" si="23"/>
        <v>14421</v>
      </c>
      <c r="AP157" s="57">
        <f t="shared" si="21"/>
        <v>18762</v>
      </c>
      <c r="AQ157" s="57">
        <f t="shared" si="21"/>
        <v>3146</v>
      </c>
      <c r="AR157" s="57">
        <f t="shared" si="21"/>
        <v>-3068</v>
      </c>
      <c r="AS157" s="57">
        <f t="shared" si="21"/>
        <v>18684</v>
      </c>
      <c r="AT157" s="57">
        <f t="shared" si="21"/>
        <v>4934</v>
      </c>
      <c r="AU157" s="59">
        <f t="shared" si="22"/>
        <v>0.33722769429865562</v>
      </c>
      <c r="AV157" s="59">
        <f t="shared" si="22"/>
        <v>3.903225806451613</v>
      </c>
      <c r="AW157" s="59">
        <f t="shared" si="22"/>
        <v>-0.15806285419886656</v>
      </c>
      <c r="AX157" s="59">
        <f t="shared" si="22"/>
        <v>0.52749858836815355</v>
      </c>
      <c r="AY157" s="59">
        <f t="shared" si="22"/>
        <v>0.34213993481728044</v>
      </c>
      <c r="AZ157" s="14"/>
    </row>
    <row r="158" spans="1:52">
      <c r="A158" s="3">
        <v>59</v>
      </c>
      <c r="B158" s="47" t="s">
        <v>86</v>
      </c>
      <c r="C158" s="132">
        <f>'[1]Финансовый план'!$J$31</f>
        <v>8197.5191500000001</v>
      </c>
      <c r="D158" s="77"/>
      <c r="E158" s="171">
        <f>'[1]Финансовый план'!$S$31</f>
        <v>180143366.81004947</v>
      </c>
      <c r="F158" s="76"/>
      <c r="G158" s="77"/>
      <c r="H158" s="182"/>
      <c r="I158" s="100">
        <f t="shared" si="24"/>
        <v>445751</v>
      </c>
      <c r="J158" s="57">
        <f>'[3]Скорректировано по профилям'!$CH$63</f>
        <v>19062</v>
      </c>
      <c r="K158" s="57">
        <f>'[3]Скорректировано по профилям'!$CG$63</f>
        <v>105920</v>
      </c>
      <c r="L158" s="57">
        <f>'[3]Скорректировано по профилям'!$CJ$63</f>
        <v>320769</v>
      </c>
      <c r="M158" s="57">
        <f>'[3]Скорректировано по профилям'!$CI$63</f>
        <v>112878</v>
      </c>
      <c r="N158" s="14"/>
      <c r="O158" s="63">
        <f>'[4]Сумма с ин'!AC70</f>
        <v>185785093.25999999</v>
      </c>
      <c r="P158" s="63">
        <f>'[4]Сумма с ин'!AE70</f>
        <v>11818910.720000001</v>
      </c>
      <c r="Q158" s="63">
        <f>'[4]Сумма с ин'!AD70</f>
        <v>60017110.729999997</v>
      </c>
      <c r="R158" s="63"/>
      <c r="S158" s="197">
        <f>'[4]Сумма с ин'!AF70</f>
        <v>113949071.81</v>
      </c>
      <c r="T158" s="14">
        <f>'[5] 01.12.2017 '!Q68</f>
        <v>158482300.08999997</v>
      </c>
      <c r="U158" s="57">
        <f t="shared" si="25"/>
        <v>27302793.170000017</v>
      </c>
      <c r="V158" s="59">
        <f t="shared" si="28"/>
        <v>0.14695900887909599</v>
      </c>
      <c r="W158" s="57" t="e">
        <f>#REF!</f>
        <v>#REF!</v>
      </c>
      <c r="X158" s="57" t="e">
        <f>#REF!</f>
        <v>#REF!</v>
      </c>
      <c r="Y158" s="77">
        <v>18610</v>
      </c>
      <c r="Z158" s="228">
        <f>'[8]Расчет подушевого '!$BN$26</f>
        <v>39725542.289999999</v>
      </c>
      <c r="AA158" s="163"/>
      <c r="AB158" s="163"/>
      <c r="AC158" s="17"/>
      <c r="AD158" s="14"/>
      <c r="AE158" s="14"/>
      <c r="AF158" s="57">
        <f>'[6]П-КА+СТОМАТ. янв.-авг. 2'!C161</f>
        <v>219969</v>
      </c>
      <c r="AG158" s="57">
        <f>'[6]П-КА+СТОМАТ. янв.-авг. 2'!E161</f>
        <v>4913</v>
      </c>
      <c r="AH158" s="57">
        <f>'[6]П-КА+СТОМАТ. янв.-авг. 2'!D161</f>
        <v>82557</v>
      </c>
      <c r="AI158" s="57">
        <f>'[6]П-КА+СТОМАТ. янв.-авг. 2'!F161</f>
        <v>132499</v>
      </c>
      <c r="AJ158" s="57">
        <f>'[6]П-КА+СТОМАТ. янв.-авг. 2'!G161</f>
        <v>51103</v>
      </c>
      <c r="AK158" s="14">
        <f t="shared" si="26"/>
        <v>329955</v>
      </c>
      <c r="AL158" s="14">
        <f t="shared" si="27"/>
        <v>7370</v>
      </c>
      <c r="AM158" s="14">
        <f t="shared" si="27"/>
        <v>123836</v>
      </c>
      <c r="AN158" s="14">
        <f t="shared" si="27"/>
        <v>198749</v>
      </c>
      <c r="AO158" s="14">
        <f t="shared" si="23"/>
        <v>76655</v>
      </c>
      <c r="AP158" s="57">
        <f t="shared" si="21"/>
        <v>115796</v>
      </c>
      <c r="AQ158" s="57">
        <f t="shared" si="21"/>
        <v>11692</v>
      </c>
      <c r="AR158" s="57">
        <f t="shared" si="21"/>
        <v>-17916</v>
      </c>
      <c r="AS158" s="57">
        <f t="shared" si="21"/>
        <v>122020</v>
      </c>
      <c r="AT158" s="57">
        <f t="shared" si="21"/>
        <v>36223</v>
      </c>
      <c r="AU158" s="59">
        <f t="shared" si="22"/>
        <v>0.3509448258095802</v>
      </c>
      <c r="AV158" s="59">
        <f t="shared" si="22"/>
        <v>1.5864314789687923</v>
      </c>
      <c r="AW158" s="59">
        <f t="shared" si="22"/>
        <v>-0.14467521560773922</v>
      </c>
      <c r="AX158" s="59">
        <f t="shared" si="22"/>
        <v>0.61394019592551419</v>
      </c>
      <c r="AY158" s="59">
        <f t="shared" si="22"/>
        <v>0.47254582219033336</v>
      </c>
      <c r="AZ158" s="14"/>
    </row>
    <row r="159" spans="1:52">
      <c r="A159" s="3">
        <v>60</v>
      </c>
      <c r="B159" s="47" t="s">
        <v>93</v>
      </c>
      <c r="C159" s="132">
        <f>'[1]Финансовый план'!$J$33</f>
        <v>1180.0000000000007</v>
      </c>
      <c r="D159" s="77"/>
      <c r="E159" s="172">
        <f>'[1]Финансовый план'!$S$33</f>
        <v>19309541.8658568</v>
      </c>
      <c r="F159" s="76"/>
      <c r="G159" s="77"/>
      <c r="H159" s="182"/>
      <c r="I159" s="100">
        <f t="shared" si="24"/>
        <v>111817</v>
      </c>
      <c r="J159" s="57">
        <f>'[3]Скорректировано по профилям'!$CT$63</f>
        <v>4614</v>
      </c>
      <c r="K159" s="57">
        <f>'[3]Скорректировано по профилям'!$CS$63</f>
        <v>24220</v>
      </c>
      <c r="L159" s="57">
        <f>'[3]Скорректировано по профилям'!$CV$63</f>
        <v>82983</v>
      </c>
      <c r="M159" s="57">
        <f>'[3]Скорректировано по профилям'!$CU$63</f>
        <v>29232</v>
      </c>
      <c r="N159" s="14"/>
      <c r="O159" s="63">
        <f>'[4]Сумма с ин'!AC71</f>
        <v>46015548.780000001</v>
      </c>
      <c r="P159" s="63">
        <f>'[4]Сумма с ин'!AE71</f>
        <v>3266380.75</v>
      </c>
      <c r="Q159" s="63">
        <f>'[4]Сумма с ин'!AD71</f>
        <v>10462737.780000001</v>
      </c>
      <c r="R159" s="63"/>
      <c r="S159" s="197">
        <f>'[4]Сумма с ин'!AF71</f>
        <v>32286430.25</v>
      </c>
      <c r="T159" s="14">
        <f>'[5] 01.12.2017 '!Q69</f>
        <v>36699726.920000002</v>
      </c>
      <c r="U159" s="57">
        <f t="shared" si="25"/>
        <v>9315821.8599999994</v>
      </c>
      <c r="V159" s="59">
        <f t="shared" si="28"/>
        <v>0.20244943517981009</v>
      </c>
      <c r="W159" s="14"/>
      <c r="X159" s="14"/>
      <c r="Y159" s="77">
        <v>5150</v>
      </c>
      <c r="Z159" s="228">
        <f>'[8]Расчет подушевого '!$BN$27</f>
        <v>11095484.32</v>
      </c>
      <c r="AA159" s="163"/>
      <c r="AB159" s="163"/>
      <c r="AC159" s="17"/>
      <c r="AD159" s="14"/>
      <c r="AE159" s="14"/>
      <c r="AF159" s="57">
        <f>'[6]П-КА+СТОМАТ. янв.-авг. 2'!C162</f>
        <v>58129</v>
      </c>
      <c r="AG159" s="57">
        <f>'[6]П-КА+СТОМАТ. янв.-авг. 2'!E162</f>
        <v>572</v>
      </c>
      <c r="AH159" s="57">
        <f>'[6]П-КА+СТОМАТ. янв.-авг. 2'!D162</f>
        <v>23611</v>
      </c>
      <c r="AI159" s="57">
        <f>'[6]П-КА+СТОМАТ. янв.-авг. 2'!F162</f>
        <v>33946</v>
      </c>
      <c r="AJ159" s="57">
        <f>'[6]П-КА+СТОМАТ. янв.-авг. 2'!G162</f>
        <v>13756</v>
      </c>
      <c r="AK159" s="14">
        <f t="shared" si="26"/>
        <v>87194</v>
      </c>
      <c r="AL159" s="14">
        <f t="shared" si="27"/>
        <v>858</v>
      </c>
      <c r="AM159" s="14">
        <f t="shared" si="27"/>
        <v>35417</v>
      </c>
      <c r="AN159" s="14">
        <f t="shared" si="27"/>
        <v>50919</v>
      </c>
      <c r="AO159" s="14">
        <f t="shared" si="23"/>
        <v>20634</v>
      </c>
      <c r="AP159" s="57">
        <f t="shared" si="21"/>
        <v>24623</v>
      </c>
      <c r="AQ159" s="57">
        <f t="shared" si="21"/>
        <v>3756</v>
      </c>
      <c r="AR159" s="57">
        <f t="shared" si="21"/>
        <v>-11197</v>
      </c>
      <c r="AS159" s="57">
        <f t="shared" si="21"/>
        <v>32064</v>
      </c>
      <c r="AT159" s="57">
        <f t="shared" si="21"/>
        <v>8598</v>
      </c>
      <c r="AU159" s="59">
        <f t="shared" si="22"/>
        <v>0.28239328394155572</v>
      </c>
      <c r="AV159" s="59">
        <f t="shared" si="22"/>
        <v>4.3776223776223775</v>
      </c>
      <c r="AW159" s="59">
        <f t="shared" si="22"/>
        <v>-0.31614761272835079</v>
      </c>
      <c r="AX159" s="59">
        <f t="shared" si="22"/>
        <v>0.62970600365286034</v>
      </c>
      <c r="AY159" s="59">
        <f t="shared" si="22"/>
        <v>0.4166908985170108</v>
      </c>
      <c r="AZ159" s="14"/>
    </row>
    <row r="160" spans="1:52">
      <c r="A160" s="3">
        <v>61</v>
      </c>
      <c r="B160" s="47" t="s">
        <v>97</v>
      </c>
      <c r="C160" s="132">
        <f>'[1]Финансовый план'!$J$34</f>
        <v>1020.0000000000001</v>
      </c>
      <c r="D160" s="77"/>
      <c r="E160" s="171">
        <f>'[1]Финансовый план'!$S$34</f>
        <v>18090601.778252635</v>
      </c>
      <c r="F160" s="76"/>
      <c r="G160" s="77"/>
      <c r="H160" s="182"/>
      <c r="I160" s="100">
        <f t="shared" si="24"/>
        <v>75766</v>
      </c>
      <c r="J160" s="57">
        <f>'[3]Скорректировано по профилям'!$CZ$63</f>
        <v>4514</v>
      </c>
      <c r="K160" s="57">
        <f>'[3]Скорректировано по профилям'!$CY$63</f>
        <v>15987</v>
      </c>
      <c r="L160" s="57">
        <f>'[3]Скорректировано по профилям'!$DB$63</f>
        <v>55265</v>
      </c>
      <c r="M160" s="57">
        <f>'[3]Скорректировано по профилям'!$DA$63</f>
        <v>19671</v>
      </c>
      <c r="N160" s="14"/>
      <c r="O160" s="63">
        <f>'[4]Сумма с ин'!AC72</f>
        <v>30893384.560000002</v>
      </c>
      <c r="P160" s="63">
        <f>'[4]Сумма с ин'!AE72</f>
        <v>1963946.6700000002</v>
      </c>
      <c r="Q160" s="63">
        <f>'[4]Сумма с ин'!AD72</f>
        <v>6983652.7000000002</v>
      </c>
      <c r="R160" s="63"/>
      <c r="S160" s="197">
        <f>'[4]Сумма с ин'!AF72</f>
        <v>21945785.190000001</v>
      </c>
      <c r="T160" s="14">
        <f>'[5] 01.12.2017 '!Q70</f>
        <v>23291742.859999999</v>
      </c>
      <c r="U160" s="57">
        <f t="shared" si="25"/>
        <v>7601641.700000003</v>
      </c>
      <c r="V160" s="59">
        <f t="shared" si="28"/>
        <v>0.24606050156907774</v>
      </c>
      <c r="W160" s="14"/>
      <c r="X160" s="14"/>
      <c r="Y160" s="77">
        <v>3000</v>
      </c>
      <c r="Z160" s="228">
        <f>'[8]Расчет подушевого '!$BN$28</f>
        <v>9770893</v>
      </c>
      <c r="AA160" s="163"/>
      <c r="AB160" s="163"/>
      <c r="AC160" s="17"/>
      <c r="AD160" s="14"/>
      <c r="AE160" s="14"/>
      <c r="AF160" s="57">
        <f>'[6]П-КА+СТОМАТ. янв.-авг. 2'!C163</f>
        <v>45062</v>
      </c>
      <c r="AG160" s="57">
        <f>'[6]П-КА+СТОМАТ. янв.-авг. 2'!E163</f>
        <v>317</v>
      </c>
      <c r="AH160" s="57">
        <f>'[6]П-КА+СТОМАТ. янв.-авг. 2'!D163</f>
        <v>11907</v>
      </c>
      <c r="AI160" s="57">
        <f>'[6]П-КА+СТОМАТ. янв.-авг. 2'!F163</f>
        <v>32838</v>
      </c>
      <c r="AJ160" s="57">
        <f>'[6]П-КА+СТОМАТ. янв.-авг. 2'!G163</f>
        <v>11753</v>
      </c>
      <c r="AK160" s="14">
        <f t="shared" si="26"/>
        <v>67594</v>
      </c>
      <c r="AL160" s="14">
        <f t="shared" si="27"/>
        <v>476</v>
      </c>
      <c r="AM160" s="14">
        <f t="shared" si="27"/>
        <v>17861</v>
      </c>
      <c r="AN160" s="14">
        <f t="shared" si="27"/>
        <v>49257</v>
      </c>
      <c r="AO160" s="14">
        <f t="shared" si="23"/>
        <v>17630</v>
      </c>
      <c r="AP160" s="57">
        <f t="shared" si="21"/>
        <v>8172</v>
      </c>
      <c r="AQ160" s="57">
        <f t="shared" si="21"/>
        <v>4038</v>
      </c>
      <c r="AR160" s="57">
        <f t="shared" si="21"/>
        <v>-1874</v>
      </c>
      <c r="AS160" s="57">
        <f t="shared" si="21"/>
        <v>6008</v>
      </c>
      <c r="AT160" s="57">
        <f t="shared" si="21"/>
        <v>2041</v>
      </c>
      <c r="AU160" s="59">
        <f t="shared" si="22"/>
        <v>0.12089830458324702</v>
      </c>
      <c r="AV160" s="59">
        <f t="shared" si="22"/>
        <v>8.4831932773109244</v>
      </c>
      <c r="AW160" s="59">
        <f t="shared" si="22"/>
        <v>-0.10492133699120987</v>
      </c>
      <c r="AX160" s="59">
        <f t="shared" si="22"/>
        <v>0.12197251152120514</v>
      </c>
      <c r="AY160" s="59">
        <f t="shared" si="22"/>
        <v>0.11576857629041415</v>
      </c>
      <c r="AZ160" s="14"/>
    </row>
    <row r="161" spans="1:52">
      <c r="A161" s="3">
        <v>62</v>
      </c>
      <c r="B161" s="47" t="s">
        <v>100</v>
      </c>
      <c r="C161" s="132">
        <f>'[1]Финансовый план'!$J$35</f>
        <v>625.00000000000023</v>
      </c>
      <c r="D161" s="77"/>
      <c r="E161" s="171">
        <f>'[1]Финансовый план'!$S$35</f>
        <v>10226094.584734311</v>
      </c>
      <c r="F161" s="76"/>
      <c r="G161" s="77"/>
      <c r="H161" s="182"/>
      <c r="I161" s="100">
        <f t="shared" si="24"/>
        <v>44140</v>
      </c>
      <c r="J161" s="57">
        <f>'[3]Скорректировано по профилям'!$DF$63</f>
        <v>3834</v>
      </c>
      <c r="K161" s="57">
        <f>'[3]Скорректировано по профилям'!$DE$63</f>
        <v>10925</v>
      </c>
      <c r="L161" s="57">
        <f>'[3]Скорректировано по профилям'!$DH$63</f>
        <v>29381</v>
      </c>
      <c r="M161" s="57">
        <f>'[3]Скорректировано по профилям'!$DG$63</f>
        <v>10453</v>
      </c>
      <c r="N161" s="14"/>
      <c r="O161" s="63">
        <f>'[4]Сумма с ин'!AC73</f>
        <v>20142385.32</v>
      </c>
      <c r="P161" s="63">
        <f>'[4]Сумма с ин'!AE73</f>
        <v>4075741.5</v>
      </c>
      <c r="Q161" s="63">
        <f>'[4]Сумма с ин'!AD73</f>
        <v>5698617.3599999994</v>
      </c>
      <c r="R161" s="63"/>
      <c r="S161" s="197">
        <f>'[4]Сумма с ин'!AF73</f>
        <v>10368026.460000001</v>
      </c>
      <c r="T161" s="14">
        <f>'[5] 01.12.2017 '!Q71</f>
        <v>16415313.509999998</v>
      </c>
      <c r="U161" s="57">
        <f t="shared" si="25"/>
        <v>3727071.8100000024</v>
      </c>
      <c r="V161" s="59">
        <f t="shared" si="28"/>
        <v>0.18503626808783549</v>
      </c>
      <c r="W161" s="14"/>
      <c r="X161" s="14"/>
      <c r="Y161" s="77">
        <v>2000</v>
      </c>
      <c r="Z161" s="228">
        <f>'[8]Расчет подушевого '!$BN$29</f>
        <v>8457984.5199999996</v>
      </c>
      <c r="AA161" s="163"/>
      <c r="AB161" s="163"/>
      <c r="AC161" s="17"/>
      <c r="AD161" s="14"/>
      <c r="AE161" s="14"/>
      <c r="AF161" s="57">
        <f>'[6]П-КА+СТОМАТ. янв.-авг. 2'!C164</f>
        <v>26061</v>
      </c>
      <c r="AG161" s="57">
        <f>'[6]П-КА+СТОМАТ. янв.-авг. 2'!E164</f>
        <v>2027</v>
      </c>
      <c r="AH161" s="57">
        <f>'[6]П-КА+СТОМАТ. янв.-авг. 2'!D164</f>
        <v>9732</v>
      </c>
      <c r="AI161" s="57">
        <f>'[6]П-КА+СТОМАТ. янв.-авг. 2'!F164</f>
        <v>14302</v>
      </c>
      <c r="AJ161" s="57">
        <f>'[6]П-КА+СТОМАТ. янв.-авг. 2'!G164</f>
        <v>6024</v>
      </c>
      <c r="AK161" s="14">
        <f t="shared" si="26"/>
        <v>39092</v>
      </c>
      <c r="AL161" s="14">
        <f t="shared" si="27"/>
        <v>3041</v>
      </c>
      <c r="AM161" s="14">
        <f t="shared" si="27"/>
        <v>14598</v>
      </c>
      <c r="AN161" s="14">
        <f t="shared" si="27"/>
        <v>21453</v>
      </c>
      <c r="AO161" s="14">
        <f t="shared" si="23"/>
        <v>9036</v>
      </c>
      <c r="AP161" s="57">
        <f t="shared" si="21"/>
        <v>5048</v>
      </c>
      <c r="AQ161" s="57">
        <f t="shared" si="21"/>
        <v>793</v>
      </c>
      <c r="AR161" s="57">
        <f t="shared" si="21"/>
        <v>-3673</v>
      </c>
      <c r="AS161" s="57">
        <f t="shared" si="21"/>
        <v>7928</v>
      </c>
      <c r="AT161" s="57">
        <f t="shared" si="21"/>
        <v>1417</v>
      </c>
      <c r="AU161" s="59">
        <f t="shared" si="22"/>
        <v>0.12913128005730079</v>
      </c>
      <c r="AV161" s="59">
        <f t="shared" si="22"/>
        <v>0.26076948372245967</v>
      </c>
      <c r="AW161" s="59">
        <f t="shared" si="22"/>
        <v>-0.25160980956295387</v>
      </c>
      <c r="AX161" s="59">
        <f t="shared" si="22"/>
        <v>0.36955204400316966</v>
      </c>
      <c r="AY161" s="59">
        <f t="shared" si="22"/>
        <v>0.15681717574147847</v>
      </c>
      <c r="AZ161" s="14"/>
    </row>
    <row r="162" spans="1:52">
      <c r="A162" s="3">
        <v>63</v>
      </c>
      <c r="B162" s="52" t="s">
        <v>102</v>
      </c>
      <c r="C162" s="132">
        <f>'[1]Финансовый план'!$J$36</f>
        <v>2208.0989781021899</v>
      </c>
      <c r="D162" s="77"/>
      <c r="E162" s="171">
        <f>'[1]Финансовый план'!$S$36</f>
        <v>44064728.73690477</v>
      </c>
      <c r="F162" s="76"/>
      <c r="G162" s="77"/>
      <c r="H162" s="182"/>
      <c r="I162" s="100">
        <f t="shared" si="24"/>
        <v>432556</v>
      </c>
      <c r="J162" s="57">
        <f>'[3]Скорректировано по профилям'!$DL$63</f>
        <v>21048</v>
      </c>
      <c r="K162" s="57">
        <f>'[3]Скорректировано по профилям'!$DK$63</f>
        <v>84100</v>
      </c>
      <c r="L162" s="57">
        <f>'[3]Скорректировано по профилям'!$DN$63</f>
        <v>327408</v>
      </c>
      <c r="M162" s="57">
        <f>'[3]Скорректировано по профилям'!$DM$63</f>
        <v>115667</v>
      </c>
      <c r="N162" s="14"/>
      <c r="O162" s="63">
        <f>'[4]Сумма с ин'!AC74</f>
        <v>176959865.03000003</v>
      </c>
      <c r="P162" s="63">
        <f>'[4]Сумма с ин'!AE74</f>
        <v>13276566.680000002</v>
      </c>
      <c r="Q162" s="63">
        <f>'[4]Сумма с ин'!AD74</f>
        <v>52198682.730000012</v>
      </c>
      <c r="R162" s="63"/>
      <c r="S162" s="197">
        <f>'[4]Сумма с ин'!AF74</f>
        <v>111484615.62</v>
      </c>
      <c r="T162" s="14">
        <f>'[5] 01.12.2017 '!Q72</f>
        <v>148446218.75999999</v>
      </c>
      <c r="U162" s="57">
        <f t="shared" si="25"/>
        <v>28513646.270000041</v>
      </c>
      <c r="V162" s="59">
        <f t="shared" si="28"/>
        <v>0.16113058328319882</v>
      </c>
      <c r="W162" s="14"/>
      <c r="X162" s="14"/>
      <c r="Y162" s="77">
        <v>14000</v>
      </c>
      <c r="Z162" s="228">
        <f>'[8]Расчет подушевого '!$BN$30</f>
        <v>29980465.110000003</v>
      </c>
      <c r="AA162" s="163"/>
      <c r="AB162" s="163"/>
      <c r="AC162" s="17"/>
      <c r="AD162" s="14"/>
      <c r="AE162" s="14"/>
      <c r="AF162" s="57">
        <f>'[6]П-КА+СТОМАТ. янв.-авг. 2'!C165</f>
        <v>245595</v>
      </c>
      <c r="AG162" s="57">
        <f>'[6]П-КА+СТОМАТ. янв.-авг. 2'!E165</f>
        <v>1001</v>
      </c>
      <c r="AH162" s="57">
        <f>'[6]П-КА+СТОМАТ. янв.-авг. 2'!D165</f>
        <v>56404</v>
      </c>
      <c r="AI162" s="57">
        <f>'[6]П-КА+СТОМАТ. янв.-авг. 2'!F165</f>
        <v>188190</v>
      </c>
      <c r="AJ162" s="57">
        <f>'[6]П-КА+СТОМАТ. янв.-авг. 2'!G165</f>
        <v>76402</v>
      </c>
      <c r="AK162" s="14">
        <f t="shared" si="26"/>
        <v>368393</v>
      </c>
      <c r="AL162" s="14">
        <f t="shared" si="27"/>
        <v>1502</v>
      </c>
      <c r="AM162" s="14">
        <f t="shared" si="27"/>
        <v>84606</v>
      </c>
      <c r="AN162" s="14">
        <f t="shared" si="27"/>
        <v>282285</v>
      </c>
      <c r="AO162" s="14">
        <f t="shared" si="23"/>
        <v>114603</v>
      </c>
      <c r="AP162" s="57">
        <f t="shared" si="21"/>
        <v>64163</v>
      </c>
      <c r="AQ162" s="57">
        <f t="shared" si="21"/>
        <v>19546</v>
      </c>
      <c r="AR162" s="57">
        <f t="shared" si="21"/>
        <v>-506</v>
      </c>
      <c r="AS162" s="57">
        <f t="shared" si="21"/>
        <v>45123</v>
      </c>
      <c r="AT162" s="57">
        <f t="shared" si="21"/>
        <v>1064</v>
      </c>
      <c r="AU162" s="59">
        <f t="shared" si="22"/>
        <v>0.17416997608532192</v>
      </c>
      <c r="AV162" s="59">
        <f t="shared" si="22"/>
        <v>13.013315579227696</v>
      </c>
      <c r="AW162" s="59">
        <f t="shared" si="22"/>
        <v>-5.9806633099307449E-3</v>
      </c>
      <c r="AX162" s="59">
        <f t="shared" si="22"/>
        <v>0.15984908868696523</v>
      </c>
      <c r="AY162" s="59">
        <f t="shared" si="22"/>
        <v>9.2842246712563359E-3</v>
      </c>
      <c r="AZ162" s="14"/>
    </row>
    <row r="163" spans="1:52">
      <c r="A163" s="3">
        <v>64</v>
      </c>
      <c r="B163" s="47" t="s">
        <v>109</v>
      </c>
      <c r="C163" s="132">
        <f>'[1]Финансовый план'!$J$37</f>
        <v>1064.0000000000005</v>
      </c>
      <c r="D163" s="77"/>
      <c r="E163" s="172">
        <f>'[1]Финансовый план'!$S$37</f>
        <v>17584186.348993406</v>
      </c>
      <c r="F163" s="76"/>
      <c r="G163" s="77"/>
      <c r="H163" s="182"/>
      <c r="I163" s="100">
        <f t="shared" si="24"/>
        <v>115237</v>
      </c>
      <c r="J163" s="57">
        <f>'[3]Скорректировано по профилям'!$DR$63</f>
        <v>4937</v>
      </c>
      <c r="K163" s="57">
        <f>'[3]Скорректировано по профилям'!$DQ$63</f>
        <v>25355</v>
      </c>
      <c r="L163" s="57">
        <f>'[3]Скорректировано по профилям'!$DT$63</f>
        <v>84945</v>
      </c>
      <c r="M163" s="57">
        <f>'[3]Скорректировано по профилям'!$DS$63</f>
        <v>30699</v>
      </c>
      <c r="N163" s="14"/>
      <c r="O163" s="63">
        <f>'[4]Сумма с ин'!AC75</f>
        <v>47584334.079999998</v>
      </c>
      <c r="P163" s="63">
        <f>'[4]Сумма с ин'!AE75</f>
        <v>3174942.79</v>
      </c>
      <c r="Q163" s="63">
        <f>'[4]Сумма с ин'!AD75</f>
        <v>10354722.41</v>
      </c>
      <c r="R163" s="63"/>
      <c r="S163" s="197">
        <f>'[4]Сумма с ин'!AF75</f>
        <v>34054668.880000003</v>
      </c>
      <c r="T163" s="14">
        <f>'[5] 01.12.2017 '!Q73</f>
        <v>39083351.390000001</v>
      </c>
      <c r="U163" s="57">
        <f t="shared" si="25"/>
        <v>8500982.6899999976</v>
      </c>
      <c r="V163" s="59">
        <f t="shared" si="28"/>
        <v>0.17865087017311052</v>
      </c>
      <c r="W163" s="14"/>
      <c r="X163" s="14"/>
      <c r="Y163" s="77">
        <v>5300</v>
      </c>
      <c r="Z163" s="228">
        <f>'[8]Расчет подушевого '!$BN$31</f>
        <v>11942444.52</v>
      </c>
      <c r="AA163" s="163"/>
      <c r="AB163" s="163"/>
      <c r="AC163" s="17"/>
      <c r="AD163" s="14"/>
      <c r="AE163" s="14"/>
      <c r="AF163" s="57">
        <f>'[6]П-КА+СТОМАТ. янв.-авг. 2'!C166</f>
        <v>69921</v>
      </c>
      <c r="AG163" s="57">
        <f>'[6]П-КА+СТОМАТ. янв.-авг. 2'!E166</f>
        <v>596</v>
      </c>
      <c r="AH163" s="57">
        <f>'[6]П-КА+СТОМАТ. янв.-авг. 2'!D166</f>
        <v>18090</v>
      </c>
      <c r="AI163" s="57">
        <f>'[6]П-КА+СТОМАТ. янв.-авг. 2'!F166</f>
        <v>51235</v>
      </c>
      <c r="AJ163" s="57">
        <f>'[6]П-КА+СТОМАТ. янв.-авг. 2'!G166</f>
        <v>18353</v>
      </c>
      <c r="AK163" s="14">
        <f t="shared" si="26"/>
        <v>104882</v>
      </c>
      <c r="AL163" s="14">
        <f t="shared" si="27"/>
        <v>894</v>
      </c>
      <c r="AM163" s="14">
        <f t="shared" si="27"/>
        <v>27135</v>
      </c>
      <c r="AN163" s="14">
        <f t="shared" si="27"/>
        <v>76853</v>
      </c>
      <c r="AO163" s="14">
        <f t="shared" si="23"/>
        <v>27530</v>
      </c>
      <c r="AP163" s="57">
        <f t="shared" si="21"/>
        <v>10355</v>
      </c>
      <c r="AQ163" s="57">
        <f t="shared" si="21"/>
        <v>4043</v>
      </c>
      <c r="AR163" s="57">
        <f t="shared" si="21"/>
        <v>-1780</v>
      </c>
      <c r="AS163" s="57">
        <f t="shared" si="21"/>
        <v>8092</v>
      </c>
      <c r="AT163" s="57">
        <f t="shared" si="21"/>
        <v>3169</v>
      </c>
      <c r="AU163" s="59">
        <f t="shared" si="22"/>
        <v>9.8730001334833339E-2</v>
      </c>
      <c r="AV163" s="59">
        <f t="shared" si="22"/>
        <v>4.5223713646532442</v>
      </c>
      <c r="AW163" s="59">
        <f t="shared" si="22"/>
        <v>-6.5597936244702448E-2</v>
      </c>
      <c r="AX163" s="59">
        <f t="shared" si="22"/>
        <v>0.1052919209399763</v>
      </c>
      <c r="AY163" s="59">
        <f t="shared" si="22"/>
        <v>0.11511078823102072</v>
      </c>
      <c r="AZ163" s="14"/>
    </row>
    <row r="164" spans="1:52">
      <c r="A164" s="3">
        <v>65</v>
      </c>
      <c r="B164" s="47" t="s">
        <v>114</v>
      </c>
      <c r="C164" s="132">
        <f>'[1]Финансовый план'!$J$38</f>
        <v>601.99999999999955</v>
      </c>
      <c r="D164" s="77"/>
      <c r="E164" s="172">
        <f>'[1]Финансовый план'!$S$38</f>
        <v>10805477.35513624</v>
      </c>
      <c r="F164" s="76"/>
      <c r="G164" s="77"/>
      <c r="H164" s="182"/>
      <c r="I164" s="100">
        <f t="shared" si="24"/>
        <v>115250</v>
      </c>
      <c r="J164" s="57">
        <f>'[3]Скорректировано по профилям'!$DX$63</f>
        <v>4689</v>
      </c>
      <c r="K164" s="57">
        <f>'[3]Скорректировано по профилям'!$DW$63</f>
        <v>26850</v>
      </c>
      <c r="L164" s="57">
        <f>'[3]Скорректировано по профилям'!$DZ$63</f>
        <v>83711</v>
      </c>
      <c r="M164" s="57">
        <f>'[3]Скорректировано по профилям'!$DY$63</f>
        <v>29168</v>
      </c>
      <c r="N164" s="14"/>
      <c r="O164" s="63">
        <f>'[4]Сумма с ин'!AC76</f>
        <v>46198433.899999999</v>
      </c>
      <c r="P164" s="63">
        <f>'[4]Сумма с ин'!AE76</f>
        <v>2899475.39</v>
      </c>
      <c r="Q164" s="63">
        <f>'[4]Сумма с ин'!AD76</f>
        <v>11927459.099999998</v>
      </c>
      <c r="R164" s="63"/>
      <c r="S164" s="197">
        <f>'[4]Сумма с ин'!AF76</f>
        <v>31371499.41</v>
      </c>
      <c r="T164" s="14">
        <f>'[5] 01.12.2017 '!Q74</f>
        <v>38483634.450000003</v>
      </c>
      <c r="U164" s="57">
        <f t="shared" si="25"/>
        <v>7714799.4499999955</v>
      </c>
      <c r="V164" s="59">
        <f t="shared" si="28"/>
        <v>0.16699266184432274</v>
      </c>
      <c r="W164" s="14"/>
      <c r="X164" s="14"/>
      <c r="Y164" s="77">
        <v>4344</v>
      </c>
      <c r="Z164" s="228">
        <f>'[8]Расчет подушевого '!$BN$32</f>
        <v>11884410.800000001</v>
      </c>
      <c r="AA164" s="163"/>
      <c r="AB164" s="163"/>
      <c r="AC164" s="17"/>
      <c r="AD164" s="14"/>
      <c r="AE164" s="14"/>
      <c r="AF164" s="57">
        <f>'[6]П-КА+СТОМАТ. янв.-авг. 2'!C167</f>
        <v>47776</v>
      </c>
      <c r="AG164" s="57">
        <f>'[6]П-КА+СТОМАТ. янв.-авг. 2'!E167</f>
        <v>584</v>
      </c>
      <c r="AH164" s="57">
        <f>'[6]П-КА+СТОМАТ. янв.-авг. 2'!D167</f>
        <v>20272</v>
      </c>
      <c r="AI164" s="57">
        <f>'[6]П-КА+СТОМАТ. янв.-авг. 2'!F167</f>
        <v>26920</v>
      </c>
      <c r="AJ164" s="57">
        <f>'[6]П-КА+СТОМАТ. янв.-авг. 2'!G167</f>
        <v>10360</v>
      </c>
      <c r="AK164" s="14">
        <f t="shared" si="26"/>
        <v>71664</v>
      </c>
      <c r="AL164" s="14">
        <f t="shared" si="27"/>
        <v>876</v>
      </c>
      <c r="AM164" s="14">
        <f t="shared" si="27"/>
        <v>30408</v>
      </c>
      <c r="AN164" s="14">
        <f t="shared" si="27"/>
        <v>40380</v>
      </c>
      <c r="AO164" s="14">
        <f t="shared" si="23"/>
        <v>15540</v>
      </c>
      <c r="AP164" s="57">
        <f t="shared" si="21"/>
        <v>43586</v>
      </c>
      <c r="AQ164" s="57">
        <f t="shared" si="21"/>
        <v>3813</v>
      </c>
      <c r="AR164" s="57">
        <f t="shared" si="21"/>
        <v>-3558</v>
      </c>
      <c r="AS164" s="57">
        <f t="shared" si="21"/>
        <v>43331</v>
      </c>
      <c r="AT164" s="57">
        <f t="shared" si="21"/>
        <v>13628</v>
      </c>
      <c r="AU164" s="59">
        <f t="shared" si="22"/>
        <v>0.60819937486045994</v>
      </c>
      <c r="AV164" s="59">
        <f t="shared" si="22"/>
        <v>4.352739726027397</v>
      </c>
      <c r="AW164" s="59">
        <f t="shared" si="22"/>
        <v>-0.11700868192580904</v>
      </c>
      <c r="AX164" s="59">
        <f t="shared" si="22"/>
        <v>1.0730807330361567</v>
      </c>
      <c r="AY164" s="59">
        <f t="shared" si="22"/>
        <v>0.87696267696267705</v>
      </c>
      <c r="AZ164" s="14"/>
    </row>
    <row r="165" spans="1:52">
      <c r="A165" s="3">
        <v>66</v>
      </c>
      <c r="B165" s="47" t="s">
        <v>117</v>
      </c>
      <c r="C165" s="132">
        <f>'[1]Финансовый план'!$J$39</f>
        <v>750.00000000000011</v>
      </c>
      <c r="D165" s="77"/>
      <c r="E165" s="172">
        <f>'[1]Финансовый план'!$S$39</f>
        <v>11178015.931562223</v>
      </c>
      <c r="F165" s="76"/>
      <c r="G165" s="77"/>
      <c r="H165" s="182"/>
      <c r="I165" s="100">
        <f t="shared" si="24"/>
        <v>42006</v>
      </c>
      <c r="J165" s="57">
        <f>'[3]Скорректировано по профилям'!$EJ$63</f>
        <v>2916</v>
      </c>
      <c r="K165" s="57">
        <f>'[3]Скорректировано по профилям'!$EI$63</f>
        <v>10530</v>
      </c>
      <c r="L165" s="57">
        <f>'[3]Скорректировано по профилям'!$EL$63</f>
        <v>28560</v>
      </c>
      <c r="M165" s="57">
        <f>'[3]Скорректировано по профилям'!$EK$63</f>
        <v>10292</v>
      </c>
      <c r="N165" s="14"/>
      <c r="O165" s="63">
        <f>'[4]Сумма с ин'!AC77</f>
        <v>16095559.890000001</v>
      </c>
      <c r="P165" s="63">
        <f>'[4]Сумма с ин'!AE77</f>
        <v>1106499.6299999999</v>
      </c>
      <c r="Q165" s="63">
        <f>'[4]Сумма с ин'!AD77</f>
        <v>5973024.6799999997</v>
      </c>
      <c r="R165" s="63"/>
      <c r="S165" s="197">
        <f>'[4]Сумма с ин'!AF77</f>
        <v>9016035.5800000001</v>
      </c>
      <c r="T165" s="14">
        <f>'[5] 01.12.2017 '!Q75</f>
        <v>15402190.67</v>
      </c>
      <c r="U165" s="57">
        <f t="shared" si="25"/>
        <v>693369.22000000067</v>
      </c>
      <c r="V165" s="59">
        <f t="shared" si="28"/>
        <v>4.3078291450475328E-2</v>
      </c>
      <c r="W165" s="14"/>
      <c r="X165" s="14"/>
      <c r="Y165" s="77">
        <v>1500</v>
      </c>
      <c r="Z165" s="228">
        <f>'[8]Расчет подушевого '!$BN$33</f>
        <v>7451257.5999999996</v>
      </c>
      <c r="AA165" s="163"/>
      <c r="AB165" s="163"/>
      <c r="AC165" s="17"/>
      <c r="AD165" s="14"/>
      <c r="AE165" s="14"/>
      <c r="AF165" s="57">
        <f>'[6]П-КА+СТОМАТ. янв.-авг. 2'!C168</f>
        <v>24019</v>
      </c>
      <c r="AG165" s="57">
        <f>'[6]П-КА+СТОМАТ. янв.-авг. 2'!E168</f>
        <v>1271</v>
      </c>
      <c r="AH165" s="57">
        <f>'[6]П-КА+СТОМАТ. янв.-авг. 2'!D168</f>
        <v>9017</v>
      </c>
      <c r="AI165" s="57">
        <f>'[6]П-КА+СТОМАТ. янв.-авг. 2'!F168</f>
        <v>13731</v>
      </c>
      <c r="AJ165" s="57">
        <f>'[6]П-КА+СТОМАТ. янв.-авг. 2'!G168</f>
        <v>5720</v>
      </c>
      <c r="AK165" s="14">
        <f t="shared" si="26"/>
        <v>36030</v>
      </c>
      <c r="AL165" s="14">
        <f t="shared" si="27"/>
        <v>1907</v>
      </c>
      <c r="AM165" s="14">
        <f t="shared" si="27"/>
        <v>13526</v>
      </c>
      <c r="AN165" s="14">
        <f t="shared" si="27"/>
        <v>20597</v>
      </c>
      <c r="AO165" s="14">
        <f t="shared" si="23"/>
        <v>8580</v>
      </c>
      <c r="AP165" s="57">
        <f t="shared" si="21"/>
        <v>5976</v>
      </c>
      <c r="AQ165" s="57">
        <f t="shared" si="21"/>
        <v>1009</v>
      </c>
      <c r="AR165" s="57">
        <f t="shared" si="21"/>
        <v>-2996</v>
      </c>
      <c r="AS165" s="57">
        <f t="shared" si="21"/>
        <v>7963</v>
      </c>
      <c r="AT165" s="57">
        <f t="shared" si="21"/>
        <v>1712</v>
      </c>
      <c r="AU165" s="59">
        <f t="shared" si="22"/>
        <v>0.16586178184845957</v>
      </c>
      <c r="AV165" s="59">
        <f t="shared" si="22"/>
        <v>0.52910330361824864</v>
      </c>
      <c r="AW165" s="59">
        <f t="shared" si="22"/>
        <v>-0.22149933461481586</v>
      </c>
      <c r="AX165" s="59">
        <f t="shared" si="22"/>
        <v>0.38660970044181187</v>
      </c>
      <c r="AY165" s="59">
        <f t="shared" si="22"/>
        <v>0.19953379953379957</v>
      </c>
      <c r="AZ165" s="14"/>
    </row>
    <row r="166" spans="1:52">
      <c r="A166" s="3">
        <v>67</v>
      </c>
      <c r="B166" s="47" t="s">
        <v>119</v>
      </c>
      <c r="C166" s="132">
        <f>'[1]Финансовый план'!$J$40</f>
        <v>451.99999999999966</v>
      </c>
      <c r="D166" s="77"/>
      <c r="E166" s="172">
        <f>'[1]Финансовый план'!$S$40</f>
        <v>7824918.2671593409</v>
      </c>
      <c r="F166" s="76"/>
      <c r="G166" s="77"/>
      <c r="H166" s="182"/>
      <c r="I166" s="100">
        <f t="shared" si="24"/>
        <v>60028</v>
      </c>
      <c r="J166" s="57">
        <f>'[3]Скорректировано по профилям'!$ED$63</f>
        <v>2873</v>
      </c>
      <c r="K166" s="57">
        <f>'[3]Скорректировано по профилям'!$EC$63</f>
        <v>13896</v>
      </c>
      <c r="L166" s="57">
        <f>'[3]Скорректировано по профилям'!$EF$63</f>
        <v>43259</v>
      </c>
      <c r="M166" s="57">
        <f>'[3]Скорректировано по профилям'!$EE$63</f>
        <v>15313</v>
      </c>
      <c r="N166" s="14"/>
      <c r="O166" s="63">
        <f>'[4]Сумма с ин'!AC78</f>
        <v>24666749.779999997</v>
      </c>
      <c r="P166" s="63">
        <f>'[4]Сумма с ин'!AE78</f>
        <v>1715840.97</v>
      </c>
      <c r="Q166" s="63">
        <f>'[4]Сумма с ин'!AD78</f>
        <v>6057383.879999999</v>
      </c>
      <c r="R166" s="63"/>
      <c r="S166" s="197">
        <f>'[4]Сумма с ин'!AF78</f>
        <v>16893524.93</v>
      </c>
      <c r="T166" s="14">
        <f>'[5] 01.12.2017 '!Q76</f>
        <v>20086238.850000001</v>
      </c>
      <c r="U166" s="57">
        <f t="shared" si="25"/>
        <v>4580510.929999996</v>
      </c>
      <c r="V166" s="59">
        <f t="shared" si="28"/>
        <v>0.18569576335970747</v>
      </c>
      <c r="W166" s="14"/>
      <c r="X166" s="14"/>
      <c r="Y166" s="77">
        <v>2000</v>
      </c>
      <c r="Z166" s="228">
        <f>'[8]Расчет подушевого '!$BN$34</f>
        <v>9128440.0999999996</v>
      </c>
      <c r="AA166" s="163"/>
      <c r="AB166" s="163"/>
      <c r="AC166" s="17"/>
      <c r="AD166" s="14"/>
      <c r="AE166" s="14"/>
      <c r="AF166" s="57">
        <f>'[6]П-КА+СТОМАТ. янв.-авг. 2'!C169</f>
        <v>23579</v>
      </c>
      <c r="AG166" s="57">
        <f>'[6]П-КА+СТОМАТ. янв.-авг. 2'!E169</f>
        <v>32</v>
      </c>
      <c r="AH166" s="57">
        <f>'[6]П-КА+СТОМАТ. янв.-авг. 2'!D169</f>
        <v>11816</v>
      </c>
      <c r="AI166" s="57">
        <f>'[6]П-КА+СТОМАТ. янв.-авг. 2'!F169</f>
        <v>11731</v>
      </c>
      <c r="AJ166" s="57">
        <f>'[6]П-КА+СТОМАТ. янв.-авг. 2'!G169</f>
        <v>4658</v>
      </c>
      <c r="AK166" s="14">
        <f t="shared" si="26"/>
        <v>35369</v>
      </c>
      <c r="AL166" s="14">
        <f t="shared" si="27"/>
        <v>48</v>
      </c>
      <c r="AM166" s="14">
        <f t="shared" si="27"/>
        <v>17724</v>
      </c>
      <c r="AN166" s="14">
        <f t="shared" si="27"/>
        <v>17597</v>
      </c>
      <c r="AO166" s="14">
        <f t="shared" si="23"/>
        <v>6987</v>
      </c>
      <c r="AP166" s="57">
        <f t="shared" si="21"/>
        <v>24659</v>
      </c>
      <c r="AQ166" s="57">
        <f t="shared" si="21"/>
        <v>2825</v>
      </c>
      <c r="AR166" s="57">
        <f t="shared" si="21"/>
        <v>-3828</v>
      </c>
      <c r="AS166" s="57">
        <f t="shared" si="21"/>
        <v>25662</v>
      </c>
      <c r="AT166" s="57">
        <f t="shared" si="21"/>
        <v>8326</v>
      </c>
      <c r="AU166" s="59">
        <f t="shared" si="22"/>
        <v>0.69719245667109608</v>
      </c>
      <c r="AV166" s="59">
        <f t="shared" si="22"/>
        <v>58.854166666666664</v>
      </c>
      <c r="AW166" s="59">
        <f t="shared" si="22"/>
        <v>-0.21597833446174675</v>
      </c>
      <c r="AX166" s="59">
        <f t="shared" si="22"/>
        <v>1.4583167585383872</v>
      </c>
      <c r="AY166" s="59">
        <f t="shared" si="22"/>
        <v>1.1916416201517102</v>
      </c>
      <c r="AZ166" s="14"/>
    </row>
    <row r="167" spans="1:52">
      <c r="A167" s="3">
        <v>68</v>
      </c>
      <c r="B167" s="47" t="s">
        <v>121</v>
      </c>
      <c r="C167" s="132">
        <f>'[1]Финансовый план'!$J$41</f>
        <v>714.08835341365454</v>
      </c>
      <c r="D167" s="77"/>
      <c r="E167" s="172">
        <f>'[1]Финансовый план'!$S$41</f>
        <v>12031899.484143861</v>
      </c>
      <c r="F167" s="76"/>
      <c r="G167" s="77"/>
      <c r="H167" s="182"/>
      <c r="I167" s="100">
        <f t="shared" si="24"/>
        <v>70330</v>
      </c>
      <c r="J167" s="57">
        <f>'[3]Скорректировано по профилям'!$EP$63</f>
        <v>2677</v>
      </c>
      <c r="K167" s="57">
        <f>'[3]Скорректировано по профилям'!$EO$63</f>
        <v>12800</v>
      </c>
      <c r="L167" s="57">
        <f>'[3]Скорректировано по профилям'!$ER$63</f>
        <v>54853</v>
      </c>
      <c r="M167" s="57">
        <f>'[3]Скорректировано по профилям'!$EQ$63</f>
        <v>19413</v>
      </c>
      <c r="N167" s="14"/>
      <c r="O167" s="63">
        <f>'[4]Сумма с ин'!AC79</f>
        <v>27779598.18</v>
      </c>
      <c r="P167" s="63">
        <f>'[4]Сумма с ин'!AE79</f>
        <v>1917329.9400000002</v>
      </c>
      <c r="Q167" s="63">
        <f>'[4]Сумма с ин'!AD79</f>
        <v>7906477.5799999991</v>
      </c>
      <c r="R167" s="63"/>
      <c r="S167" s="197">
        <f>'[4]Сумма с ин'!AF79</f>
        <v>17955790.66</v>
      </c>
      <c r="T167" s="14">
        <f>'[5] 01.12.2017 '!Q77</f>
        <v>24525305.460000001</v>
      </c>
      <c r="U167" s="57">
        <f t="shared" si="25"/>
        <v>3254292.7199999988</v>
      </c>
      <c r="V167" s="59">
        <f t="shared" si="28"/>
        <v>0.11714686076139633</v>
      </c>
      <c r="W167" s="14"/>
      <c r="X167" s="14"/>
      <c r="Y167" s="77">
        <v>1200</v>
      </c>
      <c r="Z167" s="228">
        <f>'[8]Расчет подушевого '!$BN$35</f>
        <v>8585061.879999999</v>
      </c>
      <c r="AA167" s="163"/>
      <c r="AB167" s="163"/>
      <c r="AC167" s="17"/>
      <c r="AD167" s="14"/>
      <c r="AE167" s="14"/>
      <c r="AF167" s="57">
        <f>'[6]П-КА+СТОМАТ. янв.-авг. 2'!C170</f>
        <v>35988</v>
      </c>
      <c r="AG167" s="57">
        <f>'[6]П-КА+СТОМАТ. янв.-авг. 2'!E170</f>
        <v>829</v>
      </c>
      <c r="AH167" s="57">
        <f>'[6]П-КА+СТОМАТ. янв.-авг. 2'!D170</f>
        <v>8735</v>
      </c>
      <c r="AI167" s="57">
        <f>'[6]П-КА+СТОМАТ. янв.-авг. 2'!F170</f>
        <v>26424</v>
      </c>
      <c r="AJ167" s="57">
        <f>'[6]П-КА+СТОМАТ. янв.-авг. 2'!G170</f>
        <v>9750</v>
      </c>
      <c r="AK167" s="14">
        <f t="shared" si="26"/>
        <v>53983</v>
      </c>
      <c r="AL167" s="14">
        <f t="shared" si="27"/>
        <v>1244</v>
      </c>
      <c r="AM167" s="14">
        <f t="shared" si="27"/>
        <v>13103</v>
      </c>
      <c r="AN167" s="14">
        <f t="shared" si="27"/>
        <v>39636</v>
      </c>
      <c r="AO167" s="14">
        <f t="shared" si="23"/>
        <v>14625</v>
      </c>
      <c r="AP167" s="57">
        <f t="shared" si="21"/>
        <v>16347</v>
      </c>
      <c r="AQ167" s="57">
        <f t="shared" si="21"/>
        <v>1433</v>
      </c>
      <c r="AR167" s="57">
        <f t="shared" si="21"/>
        <v>-303</v>
      </c>
      <c r="AS167" s="57">
        <f t="shared" si="21"/>
        <v>15217</v>
      </c>
      <c r="AT167" s="57">
        <f t="shared" si="21"/>
        <v>4788</v>
      </c>
      <c r="AU167" s="59">
        <f t="shared" si="22"/>
        <v>0.30281755367430496</v>
      </c>
      <c r="AV167" s="59">
        <f t="shared" si="22"/>
        <v>1.151929260450161</v>
      </c>
      <c r="AW167" s="59">
        <f t="shared" si="22"/>
        <v>-2.3124475310997483E-2</v>
      </c>
      <c r="AX167" s="59">
        <f t="shared" si="22"/>
        <v>0.38391865980421835</v>
      </c>
      <c r="AY167" s="59">
        <f t="shared" si="22"/>
        <v>0.32738461538461539</v>
      </c>
      <c r="AZ167" s="14"/>
    </row>
    <row r="168" spans="1:52" ht="15" thickBot="1">
      <c r="A168" s="4">
        <v>69</v>
      </c>
      <c r="B168" s="53" t="s">
        <v>125</v>
      </c>
      <c r="C168" s="147">
        <f>'[1]Финансовый план'!$J$42</f>
        <v>489.99999999999994</v>
      </c>
      <c r="D168" s="98"/>
      <c r="E168" s="176">
        <f>'[1]Финансовый план'!$S$42</f>
        <v>8743725.7654177099</v>
      </c>
      <c r="F168" s="97"/>
      <c r="G168" s="98"/>
      <c r="H168" s="183"/>
      <c r="I168" s="101">
        <f t="shared" si="24"/>
        <v>62289</v>
      </c>
      <c r="J168" s="61">
        <f>'[3]Скорректировано по профилям'!$EV$63</f>
        <v>3228</v>
      </c>
      <c r="K168" s="61">
        <f>'[3]Скорректировано по профилям'!$EU$63</f>
        <v>13005</v>
      </c>
      <c r="L168" s="61">
        <f>'[3]Скорректировано по профилям'!$EX$63</f>
        <v>46056</v>
      </c>
      <c r="M168" s="61">
        <f>'[3]Скорректировано по профилям'!$EW$63</f>
        <v>15656</v>
      </c>
      <c r="N168" s="22"/>
      <c r="O168" s="63">
        <f>'[4]Сумма с ин'!AC80</f>
        <v>24281894.27</v>
      </c>
      <c r="P168" s="63">
        <f>'[4]Сумма с ин'!AE80</f>
        <v>2278939.04</v>
      </c>
      <c r="Q168" s="63">
        <f>'[4]Сумма с ин'!AD80</f>
        <v>6335277.7600000007</v>
      </c>
      <c r="R168" s="63"/>
      <c r="S168" s="197">
        <f>'[4]Сумма с ин'!AF80</f>
        <v>15667677.469999999</v>
      </c>
      <c r="T168" s="14">
        <f>'[5] 01.12.2017 '!Q78</f>
        <v>20079051.969999999</v>
      </c>
      <c r="U168" s="57">
        <f t="shared" si="25"/>
        <v>4202842.3000000007</v>
      </c>
      <c r="V168" s="59">
        <f t="shared" si="28"/>
        <v>0.17308543778615179</v>
      </c>
      <c r="W168" s="14"/>
      <c r="X168" s="14"/>
      <c r="Y168" s="77">
        <v>2562</v>
      </c>
      <c r="Z168" s="228">
        <f>'[8]Расчет подушевого '!$BN$36</f>
        <v>9194585.1999999993</v>
      </c>
      <c r="AA168" s="164"/>
      <c r="AB168" s="164"/>
      <c r="AC168" s="17"/>
      <c r="AD168" s="14"/>
      <c r="AE168" s="14"/>
      <c r="AF168" s="57">
        <f>'[6]П-КА+СТОМАТ. янв.-авг. 2'!C171</f>
        <v>26096</v>
      </c>
      <c r="AG168" s="57">
        <f>'[6]П-КА+СТОМАТ. янв.-авг. 2'!E171</f>
        <v>574</v>
      </c>
      <c r="AH168" s="57">
        <f>'[6]П-КА+СТОМАТ. янв.-авг. 2'!D171</f>
        <v>11073</v>
      </c>
      <c r="AI168" s="57">
        <f>'[6]П-КА+СТОМАТ. янв.-авг. 2'!F171</f>
        <v>14449</v>
      </c>
      <c r="AJ168" s="57">
        <f>'[6]П-КА+СТОМАТ. янв.-авг. 2'!G171</f>
        <v>6453</v>
      </c>
      <c r="AK168" s="14">
        <f t="shared" si="26"/>
        <v>39145</v>
      </c>
      <c r="AL168" s="14">
        <f t="shared" si="27"/>
        <v>861</v>
      </c>
      <c r="AM168" s="14">
        <f t="shared" si="27"/>
        <v>16610</v>
      </c>
      <c r="AN168" s="14">
        <f t="shared" si="27"/>
        <v>21674</v>
      </c>
      <c r="AO168" s="14">
        <f t="shared" si="23"/>
        <v>9680</v>
      </c>
      <c r="AP168" s="57">
        <f t="shared" si="21"/>
        <v>23144</v>
      </c>
      <c r="AQ168" s="57">
        <f t="shared" si="21"/>
        <v>2367</v>
      </c>
      <c r="AR168" s="57">
        <f t="shared" si="21"/>
        <v>-3605</v>
      </c>
      <c r="AS168" s="57">
        <f t="shared" si="21"/>
        <v>24382</v>
      </c>
      <c r="AT168" s="57">
        <f t="shared" si="21"/>
        <v>5976</v>
      </c>
      <c r="AU168" s="59">
        <f t="shared" si="22"/>
        <v>0.59123770596500203</v>
      </c>
      <c r="AV168" s="59">
        <f t="shared" si="22"/>
        <v>2.749128919860627</v>
      </c>
      <c r="AW168" s="59">
        <f t="shared" si="22"/>
        <v>-0.21703792895845875</v>
      </c>
      <c r="AX168" s="59">
        <f t="shared" si="22"/>
        <v>1.1249423272123282</v>
      </c>
      <c r="AY168" s="59">
        <f t="shared" si="22"/>
        <v>0.61735537190082646</v>
      </c>
      <c r="AZ168" s="14"/>
    </row>
    <row r="169" spans="1:52" ht="15" thickBot="1">
      <c r="A169" s="55"/>
      <c r="B169" s="54" t="s">
        <v>132</v>
      </c>
      <c r="C169" s="131">
        <f t="shared" ref="C169:M169" si="29">SUM(C6:C168)</f>
        <v>136865.30342675053</v>
      </c>
      <c r="D169" s="74">
        <f t="shared" si="29"/>
        <v>0</v>
      </c>
      <c r="E169" s="233">
        <f t="shared" si="29"/>
        <v>3712701052.7965102</v>
      </c>
      <c r="F169" s="73">
        <f t="shared" si="29"/>
        <v>6790.666666666667</v>
      </c>
      <c r="G169" s="74">
        <f t="shared" si="29"/>
        <v>0</v>
      </c>
      <c r="H169" s="180">
        <f t="shared" si="29"/>
        <v>66479549.463333338</v>
      </c>
      <c r="I169" s="104">
        <f t="shared" si="29"/>
        <v>6560659</v>
      </c>
      <c r="J169" s="105">
        <f t="shared" si="29"/>
        <v>401386</v>
      </c>
      <c r="K169" s="105">
        <f t="shared" si="29"/>
        <v>1842980</v>
      </c>
      <c r="L169" s="105">
        <f t="shared" si="29"/>
        <v>4316293</v>
      </c>
      <c r="M169" s="105">
        <f t="shared" si="29"/>
        <v>1539019</v>
      </c>
      <c r="N169" s="106"/>
      <c r="O169" s="104">
        <f>SUM(O6:O168)</f>
        <v>2818766534.2199998</v>
      </c>
      <c r="P169" s="104">
        <f>SUM(P6:P168)</f>
        <v>259647402.73999998</v>
      </c>
      <c r="Q169" s="104">
        <f>SUM(Q6:Q168)</f>
        <v>955806242.59000003</v>
      </c>
      <c r="R169" s="104"/>
      <c r="S169" s="207">
        <f>SUM(S6:S168)</f>
        <v>1603312888.8900003</v>
      </c>
      <c r="T169" s="194">
        <f>SUM(T6:T168)</f>
        <v>2334036460.0599999</v>
      </c>
      <c r="U169" s="57">
        <f t="shared" si="25"/>
        <v>484730074.15999985</v>
      </c>
      <c r="V169" s="59">
        <f t="shared" si="28"/>
        <v>0.1719653147131367</v>
      </c>
      <c r="W169" s="194" t="e">
        <f>SUM(W6:W168)</f>
        <v>#REF!</v>
      </c>
      <c r="X169" s="194" t="e">
        <f>SUM(X6:X168)</f>
        <v>#REF!</v>
      </c>
      <c r="Y169" s="227">
        <f>Y27+Y145+Y146+Y147+Y148+Y149+Y150+Y151+Y152+Y153+Y154+Y155+Y156+Y157+Y158+Y159+Y160+Y161+Y162+Y163+Y164+Y165+Y166+Y167+Y168</f>
        <v>224630</v>
      </c>
      <c r="Z169" s="227">
        <f>Z27+Z145+Z146+Z147+Z148+Z149+Z150+Z151+Z152+Z153+Z154+Z155+Z156+Z157+Z158+Z159+Z160+Z161+Z162+Z163+Z164+Z165+Z166+Z167+Z168</f>
        <v>499604097.74000007</v>
      </c>
      <c r="AA169" s="169"/>
      <c r="AB169" s="169"/>
      <c r="AC169" s="17"/>
      <c r="AD169" s="14"/>
      <c r="AE169" s="14"/>
      <c r="AF169" s="57">
        <f t="shared" ref="AF169:AO169" si="30">SUM(AF6:AF168)</f>
        <v>1620346</v>
      </c>
      <c r="AG169" s="57">
        <f t="shared" si="30"/>
        <v>30654</v>
      </c>
      <c r="AH169" s="57">
        <f t="shared" si="30"/>
        <v>2445942</v>
      </c>
      <c r="AI169" s="57">
        <f t="shared" si="30"/>
        <v>1122006</v>
      </c>
      <c r="AJ169" s="57">
        <f t="shared" si="30"/>
        <v>1234800</v>
      </c>
      <c r="AK169" s="57">
        <f t="shared" si="30"/>
        <v>3432331</v>
      </c>
      <c r="AL169" s="57">
        <f t="shared" si="30"/>
        <v>446288</v>
      </c>
      <c r="AM169" s="57">
        <f t="shared" si="30"/>
        <v>3668938</v>
      </c>
      <c r="AN169" s="57">
        <f t="shared" si="30"/>
        <v>1683020</v>
      </c>
      <c r="AO169" s="57">
        <f t="shared" si="30"/>
        <v>1852213</v>
      </c>
      <c r="AP169" s="57">
        <f t="shared" si="21"/>
        <v>3128328</v>
      </c>
      <c r="AQ169" s="57">
        <f t="shared" si="21"/>
        <v>-44902</v>
      </c>
      <c r="AR169" s="57">
        <f t="shared" si="21"/>
        <v>-1825958</v>
      </c>
      <c r="AS169" s="57">
        <f t="shared" si="21"/>
        <v>2633273</v>
      </c>
      <c r="AT169" s="57">
        <f t="shared" si="21"/>
        <v>-313194</v>
      </c>
      <c r="AU169" s="59">
        <f t="shared" si="22"/>
        <v>0.91142957948985681</v>
      </c>
      <c r="AV169" s="59">
        <f t="shared" si="22"/>
        <v>-0.10061216075717927</v>
      </c>
      <c r="AW169" s="59">
        <f t="shared" si="22"/>
        <v>-0.49768025515830472</v>
      </c>
      <c r="AX169" s="59">
        <f t="shared" si="22"/>
        <v>1.5646118287364379</v>
      </c>
      <c r="AY169" s="59">
        <f t="shared" si="22"/>
        <v>-0.16909178372033884</v>
      </c>
      <c r="AZ169" s="14"/>
    </row>
    <row r="171" spans="1:52">
      <c r="N171" s="2" t="s">
        <v>165</v>
      </c>
      <c r="O171" s="2">
        <f>'[3]расчет тарифа'!$H$24</f>
        <v>2730764303.25</v>
      </c>
      <c r="P171" s="170">
        <f>'[3]расчет тарифа'!$H$22</f>
        <v>231721741</v>
      </c>
      <c r="Q171" s="2">
        <f>'[3]расчет тарифа'!$H$21</f>
        <v>735342788.17929053</v>
      </c>
      <c r="S171" s="2">
        <f>'[3]расчет тарифа'!$H$23</f>
        <v>1763699774.0707095</v>
      </c>
    </row>
    <row r="172" spans="1:52">
      <c r="O172" s="170">
        <f>O169-O171</f>
        <v>88002230.96999979</v>
      </c>
      <c r="P172" s="170">
        <f>P169-P171</f>
        <v>27925661.73999998</v>
      </c>
      <c r="Q172" s="170">
        <f>Q169-Q171</f>
        <v>220463454.4107095</v>
      </c>
      <c r="R172" s="170">
        <f>R169-R171</f>
        <v>0</v>
      </c>
      <c r="S172" s="170">
        <f>S169-S171</f>
        <v>-160386885.18070912</v>
      </c>
    </row>
  </sheetData>
  <mergeCells count="24">
    <mergeCell ref="AR3:AR4"/>
    <mergeCell ref="AS3:AV3"/>
    <mergeCell ref="AW3:AW4"/>
    <mergeCell ref="AX3:BA3"/>
    <mergeCell ref="W2:X3"/>
    <mergeCell ref="Y2:Z3"/>
    <mergeCell ref="AH2:AL2"/>
    <mergeCell ref="AM2:AQ2"/>
    <mergeCell ref="AR2:AV2"/>
    <mergeCell ref="AW2:BA2"/>
    <mergeCell ref="AH3:AH4"/>
    <mergeCell ref="AI3:AL3"/>
    <mergeCell ref="AM3:AM4"/>
    <mergeCell ref="AN3:AQ3"/>
    <mergeCell ref="A1:C1"/>
    <mergeCell ref="A2:A4"/>
    <mergeCell ref="B2:B4"/>
    <mergeCell ref="C2:E3"/>
    <mergeCell ref="F2:H3"/>
    <mergeCell ref="I2:S2"/>
    <mergeCell ref="I3:I4"/>
    <mergeCell ref="J3:M3"/>
    <mergeCell ref="N3:N4"/>
    <mergeCell ref="P3:S3"/>
  </mergeCells>
  <pageMargins left="0.70866141732283472" right="0.70866141732283472" top="0.23622047244094491" bottom="0.23622047244094491" header="0.31496062992125984" footer="0.31496062992125984"/>
  <pageSetup paperSize="9" scale="41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M25" sqref="M25"/>
    </sheetView>
  </sheetViews>
  <sheetFormatPr defaultRowHeight="14.4"/>
  <cols>
    <col min="1" max="1" width="12.6640625" customWidth="1"/>
    <col min="2" max="2" width="31.6640625" customWidth="1"/>
    <col min="3" max="3" width="11.88671875" customWidth="1"/>
    <col min="4" max="4" width="13" customWidth="1"/>
    <col min="6" max="6" width="10.109375" customWidth="1"/>
  </cols>
  <sheetData>
    <row r="1" spans="1:5" ht="15.6">
      <c r="A1" s="239">
        <v>688.9</v>
      </c>
      <c r="B1" s="243" t="s">
        <v>175</v>
      </c>
    </row>
    <row r="2" spans="1:5" ht="15.6">
      <c r="A2" s="240" t="s">
        <v>176</v>
      </c>
      <c r="B2" s="244"/>
    </row>
    <row r="3" spans="1:5">
      <c r="A3" s="241">
        <v>160</v>
      </c>
      <c r="B3" s="245" t="s">
        <v>177</v>
      </c>
    </row>
    <row r="4" spans="1:5" ht="15.6">
      <c r="A4" s="242">
        <v>12.9</v>
      </c>
      <c r="B4" s="246" t="s">
        <v>178</v>
      </c>
    </row>
    <row r="5" spans="1:5" ht="15.6">
      <c r="A5" s="242">
        <v>54.2</v>
      </c>
      <c r="B5" s="247" t="s">
        <v>179</v>
      </c>
    </row>
    <row r="6" spans="1:5" ht="15.6">
      <c r="A6" s="250">
        <f>A1-A3-A4-A5</f>
        <v>461.8</v>
      </c>
      <c r="B6" s="247" t="s">
        <v>183</v>
      </c>
    </row>
    <row r="7" spans="1:5" ht="15.6">
      <c r="A7" s="250" t="s">
        <v>148</v>
      </c>
      <c r="B7" s="247"/>
    </row>
    <row r="8" spans="1:5" ht="15.6">
      <c r="A8" s="251">
        <v>200</v>
      </c>
      <c r="B8" s="247" t="s">
        <v>180</v>
      </c>
    </row>
    <row r="9" spans="1:5" ht="15.6">
      <c r="A9" s="251">
        <v>54</v>
      </c>
      <c r="B9" s="247" t="s">
        <v>181</v>
      </c>
    </row>
    <row r="10" spans="1:5" ht="15.6">
      <c r="A10" s="251">
        <v>82</v>
      </c>
      <c r="B10" s="247" t="s">
        <v>182</v>
      </c>
    </row>
    <row r="11" spans="1:5" ht="16.2" thickBot="1">
      <c r="A11" s="252">
        <f>A6-A8-A9-A10</f>
        <v>125.80000000000001</v>
      </c>
      <c r="B11" s="248" t="s">
        <v>184</v>
      </c>
    </row>
    <row r="12" spans="1:5" ht="24.75" customHeight="1">
      <c r="B12" s="323" t="s">
        <v>192</v>
      </c>
      <c r="C12" s="323"/>
      <c r="D12" s="323"/>
      <c r="E12" s="323"/>
    </row>
    <row r="13" spans="1:5" ht="15.6">
      <c r="B13" s="249" t="s">
        <v>189</v>
      </c>
      <c r="C13" s="253" t="s">
        <v>190</v>
      </c>
      <c r="D13" s="253" t="s">
        <v>191</v>
      </c>
      <c r="E13" s="255" t="s">
        <v>171</v>
      </c>
    </row>
    <row r="14" spans="1:5" ht="15.6">
      <c r="B14" s="249" t="s">
        <v>185</v>
      </c>
      <c r="C14" s="253">
        <v>27566.01</v>
      </c>
      <c r="D14" s="253">
        <v>29477.23</v>
      </c>
      <c r="E14" s="254">
        <f>D14/C14</f>
        <v>1.0693324859129052</v>
      </c>
    </row>
    <row r="15" spans="1:5" ht="18" customHeight="1">
      <c r="B15" s="249" t="s">
        <v>186</v>
      </c>
      <c r="C15" s="253">
        <v>13518.54</v>
      </c>
      <c r="D15" s="253">
        <v>17043.650000000001</v>
      </c>
      <c r="E15" s="254">
        <f t="shared" ref="E15:E17" si="0">D15/C15</f>
        <v>1.2607611472836564</v>
      </c>
    </row>
    <row r="16" spans="1:5" ht="15.6">
      <c r="B16" s="249" t="s">
        <v>187</v>
      </c>
      <c r="C16" s="253">
        <v>476.37</v>
      </c>
      <c r="D16" s="253">
        <v>497.62</v>
      </c>
      <c r="E16" s="254">
        <f t="shared" si="0"/>
        <v>1.0446081827151164</v>
      </c>
    </row>
    <row r="17" spans="2:5" ht="20.25" customHeight="1">
      <c r="B17" s="249" t="s">
        <v>188</v>
      </c>
      <c r="C17" s="253">
        <v>2224.12</v>
      </c>
      <c r="D17" s="253">
        <v>2310.25</v>
      </c>
      <c r="E17" s="254">
        <f t="shared" si="0"/>
        <v>1.0387254284840746</v>
      </c>
    </row>
  </sheetData>
  <mergeCells count="1">
    <mergeCell ref="B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МО на 2023 год</vt:lpstr>
      <vt:lpstr>анализ п-ки по 8-ми мес.</vt:lpstr>
      <vt:lpstr>Лист1</vt:lpstr>
      <vt:lpstr>'анализ п-ки по 8-ми мес.'!Область_печати</vt:lpstr>
      <vt:lpstr>Лист1!Область_печати</vt:lpstr>
      <vt:lpstr>'МО на 2023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tupicina</dc:creator>
  <cp:lastModifiedBy>golovan</cp:lastModifiedBy>
  <cp:lastPrinted>2023-01-13T10:18:32Z</cp:lastPrinted>
  <dcterms:created xsi:type="dcterms:W3CDTF">2017-08-29T09:59:56Z</dcterms:created>
  <dcterms:modified xsi:type="dcterms:W3CDTF">2023-01-13T10:19:23Z</dcterms:modified>
</cp:coreProperties>
</file>