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10" windowWidth="28455" windowHeight="12210"/>
  </bookViews>
  <sheets>
    <sheet name="без учета счетов бюджета" sheetId="2" r:id="rId1"/>
  </sheets>
  <definedNames>
    <definedName name="_xlnm._FilterDatabase" localSheetId="0" hidden="1">'без учета счетов бюджета'!$A$5:$L$1138</definedName>
    <definedName name="_xlnm.Print_Titles" localSheetId="0">'без учета счетов бюджета'!$4:$5</definedName>
    <definedName name="_xlnm.Print_Area" localSheetId="0">'без учета счетов бюджета'!$A$1:$L$1140</definedName>
  </definedNames>
  <calcPr calcId="124519"/>
</workbook>
</file>

<file path=xl/calcChain.xml><?xml version="1.0" encoding="utf-8"?>
<calcChain xmlns="http://schemas.openxmlformats.org/spreadsheetml/2006/main">
  <c r="J1000" i="2"/>
  <c r="J813"/>
  <c r="J785"/>
  <c r="J587"/>
  <c r="J64"/>
  <c r="J62"/>
  <c r="J60"/>
  <c r="J58"/>
  <c r="J1136"/>
  <c r="J1134"/>
  <c r="J1132"/>
  <c r="J1130"/>
  <c r="J1128"/>
  <c r="J1126"/>
  <c r="J1124"/>
  <c r="J1122"/>
  <c r="J1120"/>
  <c r="J1116"/>
  <c r="J1114"/>
  <c r="J1111"/>
  <c r="J1109"/>
  <c r="J1107"/>
  <c r="J1105"/>
  <c r="J1103"/>
  <c r="J1101"/>
  <c r="J1099"/>
  <c r="J1097"/>
  <c r="J1095"/>
  <c r="J1093"/>
  <c r="J1091"/>
  <c r="J1087"/>
  <c r="J1085"/>
  <c r="J1081"/>
  <c r="J1079"/>
  <c r="J1077"/>
  <c r="J1075"/>
  <c r="J1073"/>
  <c r="J1071"/>
  <c r="J1069"/>
  <c r="J1067"/>
  <c r="J1065"/>
  <c r="J1063"/>
  <c r="J1061"/>
  <c r="J1056"/>
  <c r="J1054"/>
  <c r="J1052"/>
  <c r="J1050"/>
  <c r="J1048"/>
  <c r="J1046"/>
  <c r="J1044"/>
  <c r="J1042"/>
  <c r="J1040"/>
  <c r="J1035"/>
  <c r="J1033"/>
  <c r="J1031"/>
  <c r="J1029"/>
  <c r="J1027"/>
  <c r="J1025"/>
  <c r="J1023"/>
  <c r="J1021"/>
  <c r="J1019"/>
  <c r="J1017"/>
  <c r="J1015"/>
  <c r="J1013"/>
  <c r="J1008"/>
  <c r="J1006"/>
  <c r="J1004"/>
  <c r="J1002"/>
  <c r="J998"/>
  <c r="J996"/>
  <c r="J994"/>
  <c r="J992"/>
  <c r="J990"/>
  <c r="J961"/>
  <c r="J959"/>
  <c r="J933"/>
  <c r="J930"/>
  <c r="J927"/>
  <c r="J924"/>
  <c r="J921"/>
  <c r="J895"/>
  <c r="J884"/>
  <c r="J858"/>
  <c r="J847"/>
  <c r="J842"/>
  <c r="J840"/>
  <c r="J838"/>
  <c r="J836"/>
  <c r="J834"/>
  <c r="J832"/>
  <c r="J830"/>
  <c r="J826"/>
  <c r="J824"/>
  <c r="J821"/>
  <c r="J819"/>
  <c r="J817"/>
  <c r="J815"/>
  <c r="J810"/>
  <c r="J808"/>
  <c r="J805"/>
  <c r="J803"/>
  <c r="J798"/>
  <c r="J794"/>
  <c r="J791"/>
  <c r="J788"/>
  <c r="J781"/>
  <c r="J777"/>
  <c r="J773"/>
  <c r="J769"/>
  <c r="J765"/>
  <c r="J763"/>
  <c r="J761"/>
  <c r="J759"/>
  <c r="J757"/>
  <c r="J755"/>
  <c r="J753"/>
  <c r="J751"/>
  <c r="J749"/>
  <c r="J736"/>
  <c r="J726"/>
  <c r="J722"/>
  <c r="J712"/>
  <c r="J708"/>
  <c r="J698"/>
  <c r="J690"/>
  <c r="J684"/>
  <c r="J678"/>
  <c r="J672"/>
  <c r="J668"/>
  <c r="J661"/>
  <c r="J656"/>
  <c r="J649"/>
  <c r="J644"/>
  <c r="J640"/>
  <c r="J638"/>
  <c r="J636"/>
  <c r="J634"/>
  <c r="J632"/>
  <c r="J630"/>
  <c r="J625"/>
  <c r="J623"/>
  <c r="J620"/>
  <c r="J618"/>
  <c r="J615"/>
  <c r="J613"/>
  <c r="J607"/>
  <c r="J605"/>
  <c r="J601"/>
  <c r="J598"/>
  <c r="J595"/>
  <c r="J593"/>
  <c r="J590"/>
  <c r="J583"/>
  <c r="J579"/>
  <c r="J575"/>
  <c r="J571"/>
  <c r="J567"/>
  <c r="J565"/>
  <c r="J563"/>
  <c r="J558"/>
  <c r="J556"/>
  <c r="J553"/>
  <c r="J550"/>
  <c r="J547"/>
  <c r="J545"/>
  <c r="J542"/>
  <c r="J540"/>
  <c r="J537"/>
  <c r="J535"/>
  <c r="J531"/>
  <c r="J529"/>
  <c r="J527"/>
  <c r="J525"/>
  <c r="J523"/>
  <c r="J521"/>
  <c r="J519"/>
  <c r="J517"/>
  <c r="J515"/>
  <c r="J513"/>
  <c r="J509"/>
  <c r="J507"/>
  <c r="J505"/>
  <c r="J503"/>
  <c r="J501"/>
  <c r="J499"/>
  <c r="J497"/>
  <c r="J495"/>
  <c r="J493"/>
  <c r="J491"/>
  <c r="J463"/>
  <c r="J461"/>
  <c r="J435"/>
  <c r="J432"/>
  <c r="J429"/>
  <c r="J427"/>
  <c r="J424"/>
  <c r="J421"/>
  <c r="J395"/>
  <c r="J386"/>
  <c r="J360"/>
  <c r="J351"/>
  <c r="J344"/>
  <c r="J340"/>
  <c r="J336"/>
  <c r="J334"/>
  <c r="J332"/>
  <c r="J328"/>
  <c r="J326"/>
  <c r="J322"/>
  <c r="J318"/>
  <c r="J314"/>
  <c r="J311"/>
  <c r="J307"/>
  <c r="J305"/>
  <c r="J303"/>
  <c r="J301"/>
  <c r="J299"/>
  <c r="J297"/>
  <c r="J295"/>
  <c r="J293"/>
  <c r="J291"/>
  <c r="J289"/>
  <c r="J287"/>
  <c r="J283"/>
  <c r="J281"/>
  <c r="J279"/>
  <c r="J277"/>
  <c r="J275"/>
  <c r="J273"/>
  <c r="J271"/>
  <c r="J269"/>
  <c r="J267"/>
  <c r="J258"/>
  <c r="J251"/>
  <c r="J244"/>
  <c r="J241"/>
  <c r="J234"/>
  <c r="J231"/>
  <c r="J225"/>
  <c r="J221"/>
  <c r="J209"/>
  <c r="J199"/>
  <c r="J189"/>
  <c r="J187"/>
  <c r="J185"/>
  <c r="J183"/>
  <c r="J181"/>
  <c r="J179"/>
  <c r="J172"/>
  <c r="J165"/>
  <c r="J158"/>
  <c r="J151"/>
  <c r="J147"/>
  <c r="J145"/>
  <c r="J143"/>
  <c r="J141"/>
  <c r="J139"/>
  <c r="J135"/>
  <c r="J133"/>
  <c r="J131"/>
  <c r="J129"/>
  <c r="J127"/>
  <c r="J125"/>
  <c r="J123"/>
  <c r="J121"/>
  <c r="J119"/>
  <c r="J117"/>
  <c r="J115"/>
  <c r="J109"/>
  <c r="J105"/>
  <c r="J101"/>
  <c r="J97"/>
  <c r="J93"/>
  <c r="J89"/>
  <c r="J85"/>
  <c r="J81"/>
  <c r="J77"/>
  <c r="J73"/>
  <c r="J69"/>
  <c r="J65"/>
  <c r="J63"/>
  <c r="J61"/>
  <c r="J59"/>
  <c r="J57"/>
  <c r="J53"/>
  <c r="J51"/>
  <c r="J49"/>
  <c r="J47"/>
  <c r="J45"/>
  <c r="J43"/>
  <c r="J41"/>
  <c r="J39"/>
  <c r="J37"/>
  <c r="J35"/>
  <c r="J33"/>
  <c r="J28"/>
  <c r="J26"/>
  <c r="J24"/>
  <c r="J22"/>
  <c r="J20"/>
  <c r="J18"/>
  <c r="J16"/>
  <c r="J14"/>
  <c r="J12"/>
  <c r="J10"/>
  <c r="L983"/>
  <c r="K983"/>
  <c r="L955"/>
  <c r="K955"/>
  <c r="L893"/>
  <c r="K893"/>
  <c r="L880"/>
  <c r="K880"/>
  <c r="K856"/>
  <c r="M351" l="1"/>
  <c r="M386"/>
  <c r="J989"/>
  <c r="J988" s="1"/>
  <c r="J987" s="1"/>
  <c r="M847"/>
  <c r="M884"/>
  <c r="J220"/>
  <c r="J219" s="1"/>
  <c r="J218" s="1"/>
  <c r="J1039"/>
  <c r="J1038" s="1"/>
  <c r="J1037" s="1"/>
  <c r="J138"/>
  <c r="J137" s="1"/>
  <c r="J562"/>
  <c r="J561" s="1"/>
  <c r="J114"/>
  <c r="J113" s="1"/>
  <c r="J32"/>
  <c r="J31" s="1"/>
  <c r="J1119"/>
  <c r="J1118" s="1"/>
  <c r="J1113"/>
  <c r="J1090"/>
  <c r="J1089" s="1"/>
  <c r="J1084"/>
  <c r="J1083" s="1"/>
  <c r="J1060"/>
  <c r="J1059" s="1"/>
  <c r="J846"/>
  <c r="J845" s="1"/>
  <c r="J844" s="1"/>
  <c r="J829"/>
  <c r="J828" s="1"/>
  <c r="J802"/>
  <c r="J801" s="1"/>
  <c r="J748"/>
  <c r="J747" s="1"/>
  <c r="J629"/>
  <c r="J628" s="1"/>
  <c r="J534"/>
  <c r="J533" s="1"/>
  <c r="J310"/>
  <c r="J309" s="1"/>
  <c r="J286"/>
  <c r="J285" s="1"/>
  <c r="J266"/>
  <c r="J265" s="1"/>
  <c r="J230"/>
  <c r="J229" s="1"/>
  <c r="J150"/>
  <c r="J149" s="1"/>
  <c r="J490"/>
  <c r="J489" s="1"/>
  <c r="J512"/>
  <c r="J511" s="1"/>
  <c r="J612"/>
  <c r="J611" s="1"/>
  <c r="J643"/>
  <c r="J642" s="1"/>
  <c r="J697"/>
  <c r="J696" s="1"/>
  <c r="J1012"/>
  <c r="J1011" s="1"/>
  <c r="J1010" s="1"/>
  <c r="J570"/>
  <c r="J569" s="1"/>
  <c r="J768"/>
  <c r="J767" s="1"/>
  <c r="J9"/>
  <c r="J8" s="1"/>
  <c r="J7" s="1"/>
  <c r="J68"/>
  <c r="J67" s="1"/>
  <c r="J56"/>
  <c r="J55" s="1"/>
  <c r="J350"/>
  <c r="J349" s="1"/>
  <c r="I66"/>
  <c r="I62"/>
  <c r="J1058" l="1"/>
  <c r="J746"/>
  <c r="J348"/>
  <c r="J30"/>
  <c r="K360"/>
  <c r="L360"/>
  <c r="I360"/>
  <c r="I395"/>
  <c r="I386"/>
  <c r="I351"/>
  <c r="I158"/>
  <c r="I151"/>
  <c r="J1138" l="1"/>
  <c r="J6"/>
  <c r="I722"/>
  <c r="K722"/>
  <c r="L722"/>
  <c r="H722"/>
  <c r="I708"/>
  <c r="K708"/>
  <c r="L708"/>
  <c r="H708"/>
  <c r="K386"/>
  <c r="L386"/>
  <c r="H386"/>
  <c r="K351"/>
  <c r="L351"/>
  <c r="H351"/>
  <c r="I322" l="1"/>
  <c r="K322"/>
  <c r="L322"/>
  <c r="H322"/>
  <c r="I311"/>
  <c r="K311"/>
  <c r="L311"/>
  <c r="H311"/>
  <c r="I64"/>
  <c r="I60"/>
  <c r="I58"/>
  <c r="I1069"/>
  <c r="I1063"/>
  <c r="I1056"/>
  <c r="I1054"/>
  <c r="I1052"/>
  <c r="I1050"/>
  <c r="I1048"/>
  <c r="I1046"/>
  <c r="I1044"/>
  <c r="I1042"/>
  <c r="I1040"/>
  <c r="I1035"/>
  <c r="I1033"/>
  <c r="I1031"/>
  <c r="I1029"/>
  <c r="I1027"/>
  <c r="I1025"/>
  <c r="I1023"/>
  <c r="I1021"/>
  <c r="I1019"/>
  <c r="I1017"/>
  <c r="I1015"/>
  <c r="I1013"/>
  <c r="I1008"/>
  <c r="I1006"/>
  <c r="I1004"/>
  <c r="I1002"/>
  <c r="I1000"/>
  <c r="I998"/>
  <c r="I996"/>
  <c r="I994"/>
  <c r="I992"/>
  <c r="I990"/>
  <c r="I961"/>
  <c r="I959"/>
  <c r="I933"/>
  <c r="I930"/>
  <c r="I927"/>
  <c r="I924"/>
  <c r="I921"/>
  <c r="I895"/>
  <c r="I884"/>
  <c r="I858"/>
  <c r="I847"/>
  <c r="I842"/>
  <c r="I840"/>
  <c r="I838"/>
  <c r="I836"/>
  <c r="I834"/>
  <c r="I832"/>
  <c r="I830"/>
  <c r="I826"/>
  <c r="I824"/>
  <c r="I821"/>
  <c r="I819"/>
  <c r="I817"/>
  <c r="I815"/>
  <c r="I813"/>
  <c r="I810"/>
  <c r="I808"/>
  <c r="I805"/>
  <c r="I803"/>
  <c r="I798"/>
  <c r="I794"/>
  <c r="I791"/>
  <c r="I788"/>
  <c r="I785"/>
  <c r="I781"/>
  <c r="I777"/>
  <c r="I773"/>
  <c r="I769"/>
  <c r="I765"/>
  <c r="I763"/>
  <c r="I761"/>
  <c r="I759"/>
  <c r="I757"/>
  <c r="I755"/>
  <c r="I753"/>
  <c r="I751"/>
  <c r="I749"/>
  <c r="I736"/>
  <c r="I726"/>
  <c r="I712"/>
  <c r="I698"/>
  <c r="I690"/>
  <c r="I684"/>
  <c r="I678"/>
  <c r="I672"/>
  <c r="I668"/>
  <c r="I661"/>
  <c r="I656"/>
  <c r="I649"/>
  <c r="I644"/>
  <c r="I640"/>
  <c r="I638"/>
  <c r="I636"/>
  <c r="I634"/>
  <c r="I632"/>
  <c r="I630"/>
  <c r="I625"/>
  <c r="I623"/>
  <c r="I620"/>
  <c r="I618"/>
  <c r="I615"/>
  <c r="I613"/>
  <c r="I607"/>
  <c r="I605"/>
  <c r="I601"/>
  <c r="I598"/>
  <c r="I595"/>
  <c r="I593"/>
  <c r="I590"/>
  <c r="I587"/>
  <c r="I583"/>
  <c r="I579"/>
  <c r="I575"/>
  <c r="I571"/>
  <c r="I567"/>
  <c r="I565"/>
  <c r="I563"/>
  <c r="I558"/>
  <c r="I556"/>
  <c r="I553"/>
  <c r="I550"/>
  <c r="I547"/>
  <c r="I545"/>
  <c r="I542"/>
  <c r="I540"/>
  <c r="I537"/>
  <c r="I535"/>
  <c r="I531"/>
  <c r="I529"/>
  <c r="I527"/>
  <c r="I525"/>
  <c r="I523"/>
  <c r="I521"/>
  <c r="I519"/>
  <c r="I517"/>
  <c r="I515"/>
  <c r="I513"/>
  <c r="I509"/>
  <c r="I507"/>
  <c r="I505"/>
  <c r="I503"/>
  <c r="I501"/>
  <c r="I499"/>
  <c r="I497"/>
  <c r="I495"/>
  <c r="I493"/>
  <c r="I491"/>
  <c r="I463"/>
  <c r="I461"/>
  <c r="I435"/>
  <c r="I432"/>
  <c r="I429"/>
  <c r="I427"/>
  <c r="I424"/>
  <c r="I421"/>
  <c r="I344"/>
  <c r="I340"/>
  <c r="I336"/>
  <c r="I334"/>
  <c r="I332"/>
  <c r="I328"/>
  <c r="I326"/>
  <c r="I318"/>
  <c r="I314"/>
  <c r="I307"/>
  <c r="I305"/>
  <c r="I303"/>
  <c r="I301"/>
  <c r="I299"/>
  <c r="I297"/>
  <c r="I295"/>
  <c r="I293"/>
  <c r="I291"/>
  <c r="I289"/>
  <c r="I287"/>
  <c r="I283"/>
  <c r="I281"/>
  <c r="I279"/>
  <c r="I277"/>
  <c r="I275"/>
  <c r="I273"/>
  <c r="I271"/>
  <c r="I269"/>
  <c r="I267"/>
  <c r="I258"/>
  <c r="I251"/>
  <c r="I244"/>
  <c r="I241"/>
  <c r="I234"/>
  <c r="I231"/>
  <c r="I225"/>
  <c r="I221"/>
  <c r="I209"/>
  <c r="I199"/>
  <c r="I189"/>
  <c r="I187"/>
  <c r="I185"/>
  <c r="I183"/>
  <c r="I181"/>
  <c r="I179"/>
  <c r="I172"/>
  <c r="I165"/>
  <c r="I147"/>
  <c r="I145"/>
  <c r="I143"/>
  <c r="I141"/>
  <c r="I139"/>
  <c r="I135"/>
  <c r="I133"/>
  <c r="I131"/>
  <c r="I129"/>
  <c r="I127"/>
  <c r="I125"/>
  <c r="I123"/>
  <c r="I121"/>
  <c r="I119"/>
  <c r="I117"/>
  <c r="I115"/>
  <c r="I109"/>
  <c r="I105"/>
  <c r="I101"/>
  <c r="I97"/>
  <c r="I93"/>
  <c r="I89"/>
  <c r="I85"/>
  <c r="I81"/>
  <c r="I77"/>
  <c r="I73"/>
  <c r="I69"/>
  <c r="I65"/>
  <c r="I63"/>
  <c r="I61"/>
  <c r="I59"/>
  <c r="I57"/>
  <c r="I53"/>
  <c r="I51"/>
  <c r="I49"/>
  <c r="I47"/>
  <c r="I45"/>
  <c r="I43"/>
  <c r="I41"/>
  <c r="I39"/>
  <c r="I37"/>
  <c r="I35"/>
  <c r="I33"/>
  <c r="I28"/>
  <c r="I26"/>
  <c r="I24"/>
  <c r="I22"/>
  <c r="I20"/>
  <c r="I18"/>
  <c r="I16"/>
  <c r="I14"/>
  <c r="I12"/>
  <c r="I10"/>
  <c r="I1136"/>
  <c r="I1134"/>
  <c r="I1132"/>
  <c r="I1130"/>
  <c r="I1128"/>
  <c r="I1126"/>
  <c r="I1124"/>
  <c r="I1122"/>
  <c r="I1120"/>
  <c r="I1116"/>
  <c r="I1114"/>
  <c r="I1111"/>
  <c r="I1109"/>
  <c r="I1107"/>
  <c r="I1105"/>
  <c r="I1103"/>
  <c r="I1101"/>
  <c r="I1099"/>
  <c r="I1097"/>
  <c r="I1095"/>
  <c r="I1093"/>
  <c r="I1091"/>
  <c r="I1087"/>
  <c r="I1085"/>
  <c r="I1081"/>
  <c r="I1079"/>
  <c r="I1077"/>
  <c r="I1075"/>
  <c r="I1073"/>
  <c r="I1071"/>
  <c r="I1067"/>
  <c r="I1065"/>
  <c r="I1061"/>
  <c r="H1061"/>
  <c r="H1063"/>
  <c r="H1065"/>
  <c r="H1067"/>
  <c r="H1069"/>
  <c r="H1071"/>
  <c r="H1073"/>
  <c r="H1075"/>
  <c r="K736"/>
  <c r="L736"/>
  <c r="H736"/>
  <c r="I114" l="1"/>
  <c r="I113" s="1"/>
  <c r="I266"/>
  <c r="I265" s="1"/>
  <c r="I989"/>
  <c r="I1113"/>
  <c r="I534"/>
  <c r="I533" s="1"/>
  <c r="I768"/>
  <c r="I56"/>
  <c r="I55" s="1"/>
  <c r="I286"/>
  <c r="I285" s="1"/>
  <c r="I697"/>
  <c r="I350"/>
  <c r="I1119"/>
  <c r="I1118" s="1"/>
  <c r="I1084"/>
  <c r="I1083" s="1"/>
  <c r="I988"/>
  <c r="I987" s="1"/>
  <c r="I846"/>
  <c r="I845" s="1"/>
  <c r="I844" s="1"/>
  <c r="I802"/>
  <c r="I801" s="1"/>
  <c r="I767"/>
  <c r="I696"/>
  <c r="I1060"/>
  <c r="I1059" s="1"/>
  <c r="I1090"/>
  <c r="I1089" s="1"/>
  <c r="I612"/>
  <c r="I611" s="1"/>
  <c r="I829"/>
  <c r="I828" s="1"/>
  <c r="I643"/>
  <c r="I642" s="1"/>
  <c r="I629"/>
  <c r="I628" s="1"/>
  <c r="I570"/>
  <c r="I569" s="1"/>
  <c r="I562"/>
  <c r="I561" s="1"/>
  <c r="I512"/>
  <c r="I511" s="1"/>
  <c r="I490"/>
  <c r="I489" s="1"/>
  <c r="I349"/>
  <c r="I310"/>
  <c r="I309" s="1"/>
  <c r="I230"/>
  <c r="I229" s="1"/>
  <c r="I220"/>
  <c r="I219" s="1"/>
  <c r="I218" s="1"/>
  <c r="I150"/>
  <c r="I149" s="1"/>
  <c r="I138"/>
  <c r="I137" s="1"/>
  <c r="I68"/>
  <c r="I67" s="1"/>
  <c r="I32"/>
  <c r="I31" s="1"/>
  <c r="I9"/>
  <c r="I8" s="1"/>
  <c r="I7" s="1"/>
  <c r="I1039"/>
  <c r="I1038" s="1"/>
  <c r="I1037" s="1"/>
  <c r="I1012"/>
  <c r="I1011" s="1"/>
  <c r="I1010" s="1"/>
  <c r="I748"/>
  <c r="I747" s="1"/>
  <c r="K556"/>
  <c r="K421"/>
  <c r="L421"/>
  <c r="H421"/>
  <c r="I1058" l="1"/>
  <c r="I746"/>
  <c r="I30"/>
  <c r="I348"/>
  <c r="K1136"/>
  <c r="L1136"/>
  <c r="K1134"/>
  <c r="L1134"/>
  <c r="K1132"/>
  <c r="L1132"/>
  <c r="K1130"/>
  <c r="L1130"/>
  <c r="K1128"/>
  <c r="L1128"/>
  <c r="K1126"/>
  <c r="L1126"/>
  <c r="K1124"/>
  <c r="L1124"/>
  <c r="K1122"/>
  <c r="L1122"/>
  <c r="K1120"/>
  <c r="K1119" s="1"/>
  <c r="K1118" s="1"/>
  <c r="L1120"/>
  <c r="L1119" s="1"/>
  <c r="L1118" s="1"/>
  <c r="K1116"/>
  <c r="H1116"/>
  <c r="K1114"/>
  <c r="K1113" s="1"/>
  <c r="L1114"/>
  <c r="H1114"/>
  <c r="K1111"/>
  <c r="L1111"/>
  <c r="K1109"/>
  <c r="L1109"/>
  <c r="K1107"/>
  <c r="L1107"/>
  <c r="K1105"/>
  <c r="L1105"/>
  <c r="K1103"/>
  <c r="L1103"/>
  <c r="K1101"/>
  <c r="L1101"/>
  <c r="K1099"/>
  <c r="L1099"/>
  <c r="K1097"/>
  <c r="L1097"/>
  <c r="K1095"/>
  <c r="L1095"/>
  <c r="K1093"/>
  <c r="L1093"/>
  <c r="K1091"/>
  <c r="K1090" s="1"/>
  <c r="K1089" s="1"/>
  <c r="L1091"/>
  <c r="L1090" s="1"/>
  <c r="L1089" s="1"/>
  <c r="K1087"/>
  <c r="L1087"/>
  <c r="K1085"/>
  <c r="K1084" s="1"/>
  <c r="K1083" s="1"/>
  <c r="L1085"/>
  <c r="L1084" s="1"/>
  <c r="L1083" s="1"/>
  <c r="K1081"/>
  <c r="L1081"/>
  <c r="K1079"/>
  <c r="L1079"/>
  <c r="K1077"/>
  <c r="L1077"/>
  <c r="K1075"/>
  <c r="L1075"/>
  <c r="K1073"/>
  <c r="L1073"/>
  <c r="K1071"/>
  <c r="L1071"/>
  <c r="K1069"/>
  <c r="L1069"/>
  <c r="K1067"/>
  <c r="L1067"/>
  <c r="K1065"/>
  <c r="L1065"/>
  <c r="K1063"/>
  <c r="L1063"/>
  <c r="K1061"/>
  <c r="L1061"/>
  <c r="K1056"/>
  <c r="L1056"/>
  <c r="K1054"/>
  <c r="L1054"/>
  <c r="K1052"/>
  <c r="L1052"/>
  <c r="K1050"/>
  <c r="L1050"/>
  <c r="K1048"/>
  <c r="L1048"/>
  <c r="K1046"/>
  <c r="L1046"/>
  <c r="K1044"/>
  <c r="L1044"/>
  <c r="K1042"/>
  <c r="L1042"/>
  <c r="K1040"/>
  <c r="K1039" s="1"/>
  <c r="K1038" s="1"/>
  <c r="K1037" s="1"/>
  <c r="L1040"/>
  <c r="L1039" s="1"/>
  <c r="L1038" s="1"/>
  <c r="L1037" s="1"/>
  <c r="K1035"/>
  <c r="L1035"/>
  <c r="K1033"/>
  <c r="L1033"/>
  <c r="K1031"/>
  <c r="L1031"/>
  <c r="K1029"/>
  <c r="L1029"/>
  <c r="K1027"/>
  <c r="L1027"/>
  <c r="K1025"/>
  <c r="L1025"/>
  <c r="K1023"/>
  <c r="L1023"/>
  <c r="K1021"/>
  <c r="L1021"/>
  <c r="K1019"/>
  <c r="L1019"/>
  <c r="K1017"/>
  <c r="L1017"/>
  <c r="K1015"/>
  <c r="L1015"/>
  <c r="K1013"/>
  <c r="L1013"/>
  <c r="L1012" s="1"/>
  <c r="L1011" s="1"/>
  <c r="L1010" s="1"/>
  <c r="K1008"/>
  <c r="L1008"/>
  <c r="H1008"/>
  <c r="K1006"/>
  <c r="L1006"/>
  <c r="H1006"/>
  <c r="K1004"/>
  <c r="L1004"/>
  <c r="H1004"/>
  <c r="K1002"/>
  <c r="L1002"/>
  <c r="H1002"/>
  <c r="K1000"/>
  <c r="L1000"/>
  <c r="H1000"/>
  <c r="K998"/>
  <c r="L998"/>
  <c r="H998"/>
  <c r="K996"/>
  <c r="L996"/>
  <c r="H996"/>
  <c r="K994"/>
  <c r="L994"/>
  <c r="H994"/>
  <c r="K992"/>
  <c r="L992"/>
  <c r="H992"/>
  <c r="K990"/>
  <c r="L990"/>
  <c r="H990"/>
  <c r="K961"/>
  <c r="L961"/>
  <c r="K959"/>
  <c r="L959"/>
  <c r="K933"/>
  <c r="L933"/>
  <c r="K930"/>
  <c r="L930"/>
  <c r="K927"/>
  <c r="L927"/>
  <c r="K924"/>
  <c r="L924"/>
  <c r="K921"/>
  <c r="L921"/>
  <c r="K895"/>
  <c r="L895"/>
  <c r="K884"/>
  <c r="L884"/>
  <c r="K858"/>
  <c r="L858"/>
  <c r="K847"/>
  <c r="L847"/>
  <c r="L846" s="1"/>
  <c r="L845" s="1"/>
  <c r="L844" s="1"/>
  <c r="K842"/>
  <c r="L842"/>
  <c r="K840"/>
  <c r="L840"/>
  <c r="K838"/>
  <c r="L838"/>
  <c r="K836"/>
  <c r="L836"/>
  <c r="K834"/>
  <c r="L834"/>
  <c r="K832"/>
  <c r="L832"/>
  <c r="K830"/>
  <c r="K829" s="1"/>
  <c r="K828" s="1"/>
  <c r="L830"/>
  <c r="L829" s="1"/>
  <c r="L828" s="1"/>
  <c r="K826"/>
  <c r="L826"/>
  <c r="H826"/>
  <c r="K824"/>
  <c r="L824"/>
  <c r="H824"/>
  <c r="K821"/>
  <c r="L821"/>
  <c r="H821"/>
  <c r="K819"/>
  <c r="L819"/>
  <c r="H819"/>
  <c r="K817"/>
  <c r="L817"/>
  <c r="H817"/>
  <c r="K815"/>
  <c r="L815"/>
  <c r="H815"/>
  <c r="K813"/>
  <c r="L813"/>
  <c r="H813"/>
  <c r="K810"/>
  <c r="L810"/>
  <c r="H810"/>
  <c r="K808"/>
  <c r="L808"/>
  <c r="H808"/>
  <c r="K805"/>
  <c r="L805"/>
  <c r="H805"/>
  <c r="K803"/>
  <c r="L803"/>
  <c r="H803"/>
  <c r="K798"/>
  <c r="L798"/>
  <c r="K794"/>
  <c r="L794"/>
  <c r="K791"/>
  <c r="L791"/>
  <c r="K788"/>
  <c r="L788"/>
  <c r="K785"/>
  <c r="L785"/>
  <c r="K781"/>
  <c r="L781"/>
  <c r="H781"/>
  <c r="K777"/>
  <c r="L777"/>
  <c r="K773"/>
  <c r="L773"/>
  <c r="K769"/>
  <c r="L769"/>
  <c r="K765"/>
  <c r="L765"/>
  <c r="K763"/>
  <c r="L763"/>
  <c r="K761"/>
  <c r="L761"/>
  <c r="K759"/>
  <c r="L759"/>
  <c r="K757"/>
  <c r="L757"/>
  <c r="K755"/>
  <c r="L755"/>
  <c r="K753"/>
  <c r="L753"/>
  <c r="K751"/>
  <c r="L751"/>
  <c r="K749"/>
  <c r="L749"/>
  <c r="L748" s="1"/>
  <c r="L747" s="1"/>
  <c r="H765"/>
  <c r="H763"/>
  <c r="H761"/>
  <c r="H759"/>
  <c r="H757"/>
  <c r="H755"/>
  <c r="H753"/>
  <c r="H751"/>
  <c r="H749"/>
  <c r="K726"/>
  <c r="L726"/>
  <c r="H726"/>
  <c r="K712"/>
  <c r="L712"/>
  <c r="H712"/>
  <c r="K698"/>
  <c r="L698"/>
  <c r="H698"/>
  <c r="K690"/>
  <c r="L690"/>
  <c r="K684"/>
  <c r="L684"/>
  <c r="K678"/>
  <c r="L678"/>
  <c r="K672"/>
  <c r="L672"/>
  <c r="K668"/>
  <c r="L668"/>
  <c r="K661"/>
  <c r="L661"/>
  <c r="K656"/>
  <c r="L656"/>
  <c r="K649"/>
  <c r="L649"/>
  <c r="K644"/>
  <c r="K643" s="1"/>
  <c r="K642" s="1"/>
  <c r="L644"/>
  <c r="L643" s="1"/>
  <c r="L642" s="1"/>
  <c r="K640"/>
  <c r="L640"/>
  <c r="K638"/>
  <c r="L638"/>
  <c r="K636"/>
  <c r="L636"/>
  <c r="K634"/>
  <c r="L634"/>
  <c r="K632"/>
  <c r="L632"/>
  <c r="K630"/>
  <c r="K629" s="1"/>
  <c r="K628" s="1"/>
  <c r="L630"/>
  <c r="L629" s="1"/>
  <c r="L628" s="1"/>
  <c r="K625"/>
  <c r="L625"/>
  <c r="K623"/>
  <c r="L623"/>
  <c r="K620"/>
  <c r="L620"/>
  <c r="K618"/>
  <c r="L618"/>
  <c r="K615"/>
  <c r="L615"/>
  <c r="K613"/>
  <c r="K612" s="1"/>
  <c r="K611" s="1"/>
  <c r="L613"/>
  <c r="L612" s="1"/>
  <c r="L611" s="1"/>
  <c r="K607"/>
  <c r="L607"/>
  <c r="K605"/>
  <c r="L605"/>
  <c r="K601"/>
  <c r="L601"/>
  <c r="K598"/>
  <c r="L598"/>
  <c r="K595"/>
  <c r="L595"/>
  <c r="K593"/>
  <c r="L593"/>
  <c r="K590"/>
  <c r="L590"/>
  <c r="K587"/>
  <c r="L587"/>
  <c r="K583"/>
  <c r="L583"/>
  <c r="K579"/>
  <c r="L579"/>
  <c r="K575"/>
  <c r="L575"/>
  <c r="K571"/>
  <c r="L571"/>
  <c r="L570" s="1"/>
  <c r="L569" s="1"/>
  <c r="K567"/>
  <c r="L567"/>
  <c r="K565"/>
  <c r="L565"/>
  <c r="K563"/>
  <c r="K562" s="1"/>
  <c r="K561" s="1"/>
  <c r="L563"/>
  <c r="L562" s="1"/>
  <c r="L561" s="1"/>
  <c r="K558"/>
  <c r="L558"/>
  <c r="L556"/>
  <c r="K553"/>
  <c r="L553"/>
  <c r="K550"/>
  <c r="L550"/>
  <c r="K547"/>
  <c r="L547"/>
  <c r="K545"/>
  <c r="L545"/>
  <c r="K542"/>
  <c r="L542"/>
  <c r="K540"/>
  <c r="L540"/>
  <c r="K537"/>
  <c r="L537"/>
  <c r="K535"/>
  <c r="L535"/>
  <c r="K531"/>
  <c r="L531"/>
  <c r="K529"/>
  <c r="L529"/>
  <c r="K527"/>
  <c r="L527"/>
  <c r="K525"/>
  <c r="L525"/>
  <c r="K523"/>
  <c r="L523"/>
  <c r="K521"/>
  <c r="L521"/>
  <c r="K519"/>
  <c r="L519"/>
  <c r="K517"/>
  <c r="L517"/>
  <c r="K515"/>
  <c r="L515"/>
  <c r="K513"/>
  <c r="K512" s="1"/>
  <c r="K511" s="1"/>
  <c r="L513"/>
  <c r="L512" s="1"/>
  <c r="L511" s="1"/>
  <c r="K509"/>
  <c r="L509"/>
  <c r="K507"/>
  <c r="L507"/>
  <c r="K505"/>
  <c r="L505"/>
  <c r="K503"/>
  <c r="L503"/>
  <c r="K501"/>
  <c r="L501"/>
  <c r="K499"/>
  <c r="L499"/>
  <c r="K497"/>
  <c r="L497"/>
  <c r="K495"/>
  <c r="L495"/>
  <c r="K493"/>
  <c r="L493"/>
  <c r="K491"/>
  <c r="K490" s="1"/>
  <c r="K489" s="1"/>
  <c r="L491"/>
  <c r="L490" s="1"/>
  <c r="L489" s="1"/>
  <c r="K463"/>
  <c r="L463"/>
  <c r="K461"/>
  <c r="L461"/>
  <c r="K435"/>
  <c r="L435"/>
  <c r="K432"/>
  <c r="L432"/>
  <c r="K429"/>
  <c r="L429"/>
  <c r="K427"/>
  <c r="L427"/>
  <c r="K424"/>
  <c r="L424"/>
  <c r="K395"/>
  <c r="L395"/>
  <c r="K344"/>
  <c r="L344"/>
  <c r="K340"/>
  <c r="L340"/>
  <c r="K336"/>
  <c r="L336"/>
  <c r="K334"/>
  <c r="L334"/>
  <c r="K332"/>
  <c r="L332"/>
  <c r="K328"/>
  <c r="L328"/>
  <c r="K326"/>
  <c r="L326"/>
  <c r="K318"/>
  <c r="L318"/>
  <c r="K314"/>
  <c r="L314"/>
  <c r="K307"/>
  <c r="L307"/>
  <c r="K305"/>
  <c r="L305"/>
  <c r="K303"/>
  <c r="L303"/>
  <c r="K301"/>
  <c r="L301"/>
  <c r="K299"/>
  <c r="L299"/>
  <c r="K297"/>
  <c r="L297"/>
  <c r="K295"/>
  <c r="L295"/>
  <c r="K293"/>
  <c r="L293"/>
  <c r="K291"/>
  <c r="L291"/>
  <c r="K289"/>
  <c r="L289"/>
  <c r="K287"/>
  <c r="K286" s="1"/>
  <c r="K285" s="1"/>
  <c r="L287"/>
  <c r="L286" s="1"/>
  <c r="L285" s="1"/>
  <c r="K283"/>
  <c r="L283"/>
  <c r="K281"/>
  <c r="L281"/>
  <c r="K279"/>
  <c r="L279"/>
  <c r="K277"/>
  <c r="L277"/>
  <c r="K275"/>
  <c r="L275"/>
  <c r="K273"/>
  <c r="L273"/>
  <c r="K271"/>
  <c r="L271"/>
  <c r="K269"/>
  <c r="L269"/>
  <c r="K267"/>
  <c r="L267"/>
  <c r="L266" s="1"/>
  <c r="L265" s="1"/>
  <c r="K258"/>
  <c r="L258"/>
  <c r="K251"/>
  <c r="L251"/>
  <c r="K244"/>
  <c r="L244"/>
  <c r="K241"/>
  <c r="L241"/>
  <c r="K234"/>
  <c r="L234"/>
  <c r="K231"/>
  <c r="L231"/>
  <c r="L230" s="1"/>
  <c r="L229" s="1"/>
  <c r="K225"/>
  <c r="L225"/>
  <c r="K221"/>
  <c r="K220" s="1"/>
  <c r="K219" s="1"/>
  <c r="K218" s="1"/>
  <c r="L221"/>
  <c r="L220" s="1"/>
  <c r="L219" s="1"/>
  <c r="L218" s="1"/>
  <c r="K209"/>
  <c r="L209"/>
  <c r="K199"/>
  <c r="L199"/>
  <c r="K189"/>
  <c r="L189"/>
  <c r="K187"/>
  <c r="L187"/>
  <c r="K185"/>
  <c r="L185"/>
  <c r="K183"/>
  <c r="L183"/>
  <c r="K181"/>
  <c r="L181"/>
  <c r="K179"/>
  <c r="L179"/>
  <c r="K172"/>
  <c r="L172"/>
  <c r="K165"/>
  <c r="L165"/>
  <c r="K158"/>
  <c r="L158"/>
  <c r="K151"/>
  <c r="L151"/>
  <c r="L150" s="1"/>
  <c r="L149" s="1"/>
  <c r="K147"/>
  <c r="L147"/>
  <c r="K145"/>
  <c r="L145"/>
  <c r="K143"/>
  <c r="L143"/>
  <c r="K141"/>
  <c r="L141"/>
  <c r="K139"/>
  <c r="K138" s="1"/>
  <c r="K137" s="1"/>
  <c r="L139"/>
  <c r="L138" s="1"/>
  <c r="L137" s="1"/>
  <c r="K135"/>
  <c r="L135"/>
  <c r="K133"/>
  <c r="L133"/>
  <c r="K131"/>
  <c r="L131"/>
  <c r="K129"/>
  <c r="L129"/>
  <c r="K127"/>
  <c r="L127"/>
  <c r="K125"/>
  <c r="L125"/>
  <c r="K123"/>
  <c r="L123"/>
  <c r="K121"/>
  <c r="L121"/>
  <c r="K119"/>
  <c r="L119"/>
  <c r="K117"/>
  <c r="L117"/>
  <c r="K115"/>
  <c r="K114" s="1"/>
  <c r="K113" s="1"/>
  <c r="L115"/>
  <c r="L114" s="1"/>
  <c r="L113" s="1"/>
  <c r="K109"/>
  <c r="L109"/>
  <c r="K105"/>
  <c r="L105"/>
  <c r="K101"/>
  <c r="L101"/>
  <c r="K97"/>
  <c r="L97"/>
  <c r="K93"/>
  <c r="L93"/>
  <c r="K89"/>
  <c r="L89"/>
  <c r="K85"/>
  <c r="L85"/>
  <c r="K81"/>
  <c r="L81"/>
  <c r="K77"/>
  <c r="L77"/>
  <c r="K73"/>
  <c r="L73"/>
  <c r="K69"/>
  <c r="L69"/>
  <c r="K65"/>
  <c r="L65"/>
  <c r="K63"/>
  <c r="L63"/>
  <c r="K61"/>
  <c r="L61"/>
  <c r="K59"/>
  <c r="L59"/>
  <c r="K57"/>
  <c r="L57"/>
  <c r="L56" s="1"/>
  <c r="L55" s="1"/>
  <c r="K53"/>
  <c r="L53"/>
  <c r="K51"/>
  <c r="L51"/>
  <c r="K49"/>
  <c r="L49"/>
  <c r="K47"/>
  <c r="L47"/>
  <c r="K45"/>
  <c r="L45"/>
  <c r="K43"/>
  <c r="L43"/>
  <c r="K41"/>
  <c r="L41"/>
  <c r="K39"/>
  <c r="L39"/>
  <c r="K37"/>
  <c r="L37"/>
  <c r="K35"/>
  <c r="L35"/>
  <c r="K33"/>
  <c r="L33"/>
  <c r="K28"/>
  <c r="L28"/>
  <c r="K26"/>
  <c r="L26"/>
  <c r="K24"/>
  <c r="L24"/>
  <c r="K22"/>
  <c r="L22"/>
  <c r="K20"/>
  <c r="L20"/>
  <c r="K18"/>
  <c r="L18"/>
  <c r="K16"/>
  <c r="L16"/>
  <c r="K14"/>
  <c r="L14"/>
  <c r="K12"/>
  <c r="L12"/>
  <c r="K10"/>
  <c r="L10"/>
  <c r="H1120"/>
  <c r="H1122"/>
  <c r="H1124"/>
  <c r="H1126"/>
  <c r="H1128"/>
  <c r="H1130"/>
  <c r="H1132"/>
  <c r="H1134"/>
  <c r="H1136"/>
  <c r="H1111"/>
  <c r="H1109"/>
  <c r="H1107"/>
  <c r="H1105"/>
  <c r="H1103"/>
  <c r="H1101"/>
  <c r="H1099"/>
  <c r="H1097"/>
  <c r="H1095"/>
  <c r="H1093"/>
  <c r="H1091"/>
  <c r="H1087"/>
  <c r="H1085"/>
  <c r="H1081"/>
  <c r="H1079"/>
  <c r="H1077"/>
  <c r="H1056"/>
  <c r="H1054"/>
  <c r="H1052"/>
  <c r="H1050"/>
  <c r="H1048"/>
  <c r="H1046"/>
  <c r="H1044"/>
  <c r="H1042"/>
  <c r="H1040"/>
  <c r="H1013"/>
  <c r="H1015"/>
  <c r="H1017"/>
  <c r="H1019"/>
  <c r="H1021"/>
  <c r="H1023"/>
  <c r="H1025"/>
  <c r="H1027"/>
  <c r="H1029"/>
  <c r="H1031"/>
  <c r="H1033"/>
  <c r="H1035"/>
  <c r="H961"/>
  <c r="H959"/>
  <c r="H933"/>
  <c r="H930"/>
  <c r="H927"/>
  <c r="H924"/>
  <c r="H921"/>
  <c r="H895"/>
  <c r="H884"/>
  <c r="H858"/>
  <c r="H847"/>
  <c r="H842"/>
  <c r="H840"/>
  <c r="H838"/>
  <c r="H836"/>
  <c r="H834"/>
  <c r="H832"/>
  <c r="H830"/>
  <c r="H769"/>
  <c r="H773"/>
  <c r="H777"/>
  <c r="H785"/>
  <c r="H788"/>
  <c r="H791"/>
  <c r="H794"/>
  <c r="H798"/>
  <c r="H690"/>
  <c r="H684"/>
  <c r="H678"/>
  <c r="H672"/>
  <c r="H668"/>
  <c r="H661"/>
  <c r="H656"/>
  <c r="H649"/>
  <c r="H644"/>
  <c r="H640"/>
  <c r="H638"/>
  <c r="H636"/>
  <c r="H634"/>
  <c r="H632"/>
  <c r="H630"/>
  <c r="H625"/>
  <c r="H623"/>
  <c r="H620"/>
  <c r="H618"/>
  <c r="H615"/>
  <c r="H613"/>
  <c r="H607"/>
  <c r="H605"/>
  <c r="H601"/>
  <c r="H598"/>
  <c r="H595"/>
  <c r="H593"/>
  <c r="H590"/>
  <c r="H587"/>
  <c r="H583"/>
  <c r="H579"/>
  <c r="H575"/>
  <c r="H571"/>
  <c r="H567"/>
  <c r="H565"/>
  <c r="H563"/>
  <c r="H558"/>
  <c r="H556"/>
  <c r="H553"/>
  <c r="H550"/>
  <c r="H547"/>
  <c r="H545"/>
  <c r="H542"/>
  <c r="H540"/>
  <c r="H537"/>
  <c r="H535"/>
  <c r="H531"/>
  <c r="H529"/>
  <c r="H527"/>
  <c r="H525"/>
  <c r="H523"/>
  <c r="H521"/>
  <c r="H519"/>
  <c r="H517"/>
  <c r="H515"/>
  <c r="H513"/>
  <c r="H509"/>
  <c r="H507"/>
  <c r="H505"/>
  <c r="H503"/>
  <c r="H501"/>
  <c r="H499"/>
  <c r="H497"/>
  <c r="H495"/>
  <c r="H493"/>
  <c r="H491"/>
  <c r="H463"/>
  <c r="H461"/>
  <c r="H435"/>
  <c r="H432"/>
  <c r="H429"/>
  <c r="H427"/>
  <c r="H424"/>
  <c r="H395"/>
  <c r="H360"/>
  <c r="H344"/>
  <c r="H340"/>
  <c r="H336"/>
  <c r="H334"/>
  <c r="H332"/>
  <c r="H328"/>
  <c r="H326"/>
  <c r="H318"/>
  <c r="H314"/>
  <c r="H307"/>
  <c r="H305"/>
  <c r="H303"/>
  <c r="H301"/>
  <c r="H299"/>
  <c r="H297"/>
  <c r="H295"/>
  <c r="H293"/>
  <c r="H291"/>
  <c r="H289"/>
  <c r="H287"/>
  <c r="H283"/>
  <c r="H281"/>
  <c r="H279"/>
  <c r="H277"/>
  <c r="H275"/>
  <c r="H273"/>
  <c r="H271"/>
  <c r="H269"/>
  <c r="H267"/>
  <c r="H258"/>
  <c r="H251"/>
  <c r="H244"/>
  <c r="H241"/>
  <c r="H234"/>
  <c r="H231"/>
  <c r="H225"/>
  <c r="H221"/>
  <c r="H209"/>
  <c r="H199"/>
  <c r="H189"/>
  <c r="H187"/>
  <c r="H185"/>
  <c r="H183"/>
  <c r="H181"/>
  <c r="H179"/>
  <c r="H172"/>
  <c r="H165"/>
  <c r="H158"/>
  <c r="H151"/>
  <c r="H147"/>
  <c r="H145"/>
  <c r="H143"/>
  <c r="H141"/>
  <c r="H139"/>
  <c r="H135"/>
  <c r="H133"/>
  <c r="H131"/>
  <c r="H129"/>
  <c r="H127"/>
  <c r="H125"/>
  <c r="H123"/>
  <c r="H121"/>
  <c r="H119"/>
  <c r="H117"/>
  <c r="H115"/>
  <c r="H109"/>
  <c r="H105"/>
  <c r="H101"/>
  <c r="H97"/>
  <c r="H93"/>
  <c r="H89"/>
  <c r="H85"/>
  <c r="H81"/>
  <c r="H77"/>
  <c r="H73"/>
  <c r="H69"/>
  <c r="H65"/>
  <c r="H63"/>
  <c r="H61"/>
  <c r="H59"/>
  <c r="H57"/>
  <c r="H53"/>
  <c r="H51"/>
  <c r="H49"/>
  <c r="H47"/>
  <c r="H45"/>
  <c r="H43"/>
  <c r="H41"/>
  <c r="H39"/>
  <c r="H37"/>
  <c r="H35"/>
  <c r="H33"/>
  <c r="H28"/>
  <c r="H26"/>
  <c r="H24"/>
  <c r="H22"/>
  <c r="H20"/>
  <c r="H18"/>
  <c r="H16"/>
  <c r="H14"/>
  <c r="H12"/>
  <c r="H10"/>
  <c r="L9" l="1"/>
  <c r="L8" s="1"/>
  <c r="L7" s="1"/>
  <c r="L1060"/>
  <c r="L1059" s="1"/>
  <c r="K1060"/>
  <c r="K1059" s="1"/>
  <c r="K570"/>
  <c r="K569" s="1"/>
  <c r="L68"/>
  <c r="L67" s="1"/>
  <c r="H748"/>
  <c r="H747" s="1"/>
  <c r="H1113"/>
  <c r="H1060"/>
  <c r="H1059" s="1"/>
  <c r="K846"/>
  <c r="K845" s="1"/>
  <c r="K844" s="1"/>
  <c r="H989"/>
  <c r="H988" s="1"/>
  <c r="H987" s="1"/>
  <c r="H802"/>
  <c r="H801" s="1"/>
  <c r="H697"/>
  <c r="H696" s="1"/>
  <c r="K697"/>
  <c r="K696" s="1"/>
  <c r="I6"/>
  <c r="L697"/>
  <c r="I1138"/>
  <c r="K1012"/>
  <c r="K1011" s="1"/>
  <c r="K1010" s="1"/>
  <c r="H310"/>
  <c r="H309" s="1"/>
  <c r="H350"/>
  <c r="H349" s="1"/>
  <c r="K802"/>
  <c r="K801" s="1"/>
  <c r="H829"/>
  <c r="H828" s="1"/>
  <c r="H1039"/>
  <c r="H1038" s="1"/>
  <c r="H1037" s="1"/>
  <c r="H1084"/>
  <c r="H1083" s="1"/>
  <c r="L32"/>
  <c r="L31" s="1"/>
  <c r="L350"/>
  <c r="L349" s="1"/>
  <c r="K310"/>
  <c r="K309" s="1"/>
  <c r="K350"/>
  <c r="K349" s="1"/>
  <c r="K989"/>
  <c r="K988" s="1"/>
  <c r="K987" s="1"/>
  <c r="K768"/>
  <c r="K767" s="1"/>
  <c r="L534"/>
  <c r="L533" s="1"/>
  <c r="K534"/>
  <c r="K533" s="1"/>
  <c r="L310"/>
  <c r="L309" s="1"/>
  <c r="K266"/>
  <c r="K265" s="1"/>
  <c r="K230"/>
  <c r="K229" s="1"/>
  <c r="K150"/>
  <c r="K149" s="1"/>
  <c r="K68"/>
  <c r="K67" s="1"/>
  <c r="K56"/>
  <c r="K55" s="1"/>
  <c r="K32"/>
  <c r="K31" s="1"/>
  <c r="K9"/>
  <c r="K8" s="1"/>
  <c r="K7" s="1"/>
  <c r="H1119"/>
  <c r="H1118" s="1"/>
  <c r="K748"/>
  <c r="K747" s="1"/>
  <c r="L1113"/>
  <c r="L1058" s="1"/>
  <c r="K1058"/>
  <c r="L989"/>
  <c r="L988" s="1"/>
  <c r="L987" s="1"/>
  <c r="L802"/>
  <c r="L801" s="1"/>
  <c r="L768"/>
  <c r="L767" s="1"/>
  <c r="L696"/>
  <c r="H1090"/>
  <c r="H1089" s="1"/>
  <c r="H643"/>
  <c r="H642" s="1"/>
  <c r="H768"/>
  <c r="H767" s="1"/>
  <c r="H846"/>
  <c r="H845" s="1"/>
  <c r="H844" s="1"/>
  <c r="H1012"/>
  <c r="H1011" s="1"/>
  <c r="H1010" s="1"/>
  <c r="H562"/>
  <c r="H561" s="1"/>
  <c r="H32"/>
  <c r="H31" s="1"/>
  <c r="H56"/>
  <c r="H55" s="1"/>
  <c r="H68"/>
  <c r="H67" s="1"/>
  <c r="H138"/>
  <c r="H137" s="1"/>
  <c r="H286"/>
  <c r="H285" s="1"/>
  <c r="H114"/>
  <c r="H113" s="1"/>
  <c r="H150"/>
  <c r="H149" s="1"/>
  <c r="H220"/>
  <c r="H219" s="1"/>
  <c r="H218" s="1"/>
  <c r="H230"/>
  <c r="H229" s="1"/>
  <c r="H266"/>
  <c r="H265" s="1"/>
  <c r="H490"/>
  <c r="H489" s="1"/>
  <c r="H512"/>
  <c r="H511" s="1"/>
  <c r="H534"/>
  <c r="H533" s="1"/>
  <c r="H570"/>
  <c r="H569" s="1"/>
  <c r="H612"/>
  <c r="H611" s="1"/>
  <c r="H629"/>
  <c r="H628" s="1"/>
  <c r="H9"/>
  <c r="H8" s="1"/>
  <c r="H7" s="1"/>
  <c r="H1058" l="1"/>
  <c r="H30"/>
  <c r="K348"/>
  <c r="L348"/>
  <c r="H348"/>
  <c r="H746"/>
  <c r="L30"/>
  <c r="K746"/>
  <c r="K30"/>
  <c r="L746"/>
  <c r="H1138" l="1"/>
  <c r="H6"/>
  <c r="K1138"/>
  <c r="L1138"/>
  <c r="L6"/>
  <c r="K6"/>
</calcChain>
</file>

<file path=xl/sharedStrings.xml><?xml version="1.0" encoding="utf-8"?>
<sst xmlns="http://schemas.openxmlformats.org/spreadsheetml/2006/main" count="7477" uniqueCount="169">
  <si>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</si>
  <si>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</si>
  <si>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</si>
  <si>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</si>
  <si>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</si>
  <si>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</si>
  <si>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ДопКласс</t>
  </si>
  <si>
    <t>РегКласс</t>
  </si>
  <si>
    <t xml:space="preserve">    Департамент здравоохранения Орловской области</t>
  </si>
  <si>
    <t>811</t>
  </si>
  <si>
    <t>0000</t>
  </si>
  <si>
    <t>0000000000</t>
  </si>
  <si>
    <t>000</t>
  </si>
  <si>
    <t xml:space="preserve">            Иные расходы</t>
  </si>
  <si>
    <t>7660</t>
  </si>
  <si>
    <t xml:space="preserve">              Областные средства текущего года</t>
  </si>
  <si>
    <t>1111</t>
  </si>
  <si>
    <t xml:space="preserve">      Культура</t>
  </si>
  <si>
    <t>0801</t>
  </si>
  <si>
    <t xml:space="preserve">        Обеспечение деятельности (оказание услуг) государственных учреждений</t>
  </si>
  <si>
    <t>ПЦ41170110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</si>
  <si>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</si>
  <si>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</si>
  <si>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Заработная плата «неуказных» категорий работников</t>
  </si>
  <si>
    <t>211Н</t>
  </si>
  <si>
    <t xml:space="preserve">            Заработная плата «указных» категорий работников</t>
  </si>
  <si>
    <t>211У</t>
  </si>
  <si>
    <t xml:space="preserve">            Начисления на выплаты по оплате труда «неуказных» категорий работников</t>
  </si>
  <si>
    <t>213Н</t>
  </si>
  <si>
    <t xml:space="preserve">            Начисления на выплаты по оплате труда «указных» категорий работников</t>
  </si>
  <si>
    <t>213У</t>
  </si>
  <si>
    <t xml:space="preserve">            Услуги связи</t>
  </si>
  <si>
    <t>2210</t>
  </si>
  <si>
    <t xml:space="preserve">            Оплата отопления</t>
  </si>
  <si>
    <t>2231</t>
  </si>
  <si>
    <t xml:space="preserve">            Оплата электроэнергии</t>
  </si>
  <si>
    <t>2233</t>
  </si>
  <si>
    <t xml:space="preserve">            Оплата водоснабжения</t>
  </si>
  <si>
    <t>2234</t>
  </si>
  <si>
    <t xml:space="preserve">            Оплата аренды</t>
  </si>
  <si>
    <t>2240</t>
  </si>
  <si>
    <t xml:space="preserve">      Стационарная медицинская помощь</t>
  </si>
  <si>
    <t>0901</t>
  </si>
  <si>
    <t>П220170110</t>
  </si>
  <si>
    <t xml:space="preserve">            Медикаменты</t>
  </si>
  <si>
    <t>7500</t>
  </si>
  <si>
    <t xml:space="preserve">            Питание</t>
  </si>
  <si>
    <t>7520</t>
  </si>
  <si>
    <t>П220270110</t>
  </si>
  <si>
    <t>П220370110</t>
  </si>
  <si>
    <t>П220470110</t>
  </si>
  <si>
    <t>П220670110</t>
  </si>
  <si>
    <t>П220970110</t>
  </si>
  <si>
    <t xml:space="preserve">            Оплата газа</t>
  </si>
  <si>
    <t>2232</t>
  </si>
  <si>
    <t xml:space="preserve">       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</si>
  <si>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П2210R4020</t>
  </si>
  <si>
    <t xml:space="preserve">                  Учреждение: БЮДЖЕТНОЕ УЧРЕЖДЕНИЕ ЗДРАВООХРАНЕНИЯ ОРЛОВСКОЙ ОБЛАСТИ "НАУЧНО-КЛИНИЧЕСКИЙ МНОГОПРОФИЛЬНЫЙ ЦЕНТР МЕДИЦИНСКОЙ ПОМОЩИ МАТЕРЯМ И ДЕТЯМ ИМЕНИ З. И. КРУГЛОЙ"</t>
  </si>
  <si>
    <t xml:space="preserve">              Целевые безвозмездные поступления текущего года</t>
  </si>
  <si>
    <t>2111</t>
  </si>
  <si>
    <t>П221570110</t>
  </si>
  <si>
    <t>П240170110</t>
  </si>
  <si>
    <t>П240470110</t>
  </si>
  <si>
    <t>П260170110</t>
  </si>
  <si>
    <t xml:space="preserve">      Амбулаторная помощь</t>
  </si>
  <si>
    <t>0902</t>
  </si>
  <si>
    <t>П210470110</t>
  </si>
  <si>
    <t>П240970110</t>
  </si>
  <si>
    <t xml:space="preserve">      Медицинская помощь в дневных стационарах всех типов</t>
  </si>
  <si>
    <t>0903</t>
  </si>
  <si>
    <t xml:space="preserve">      Скорая медицинская помощь</t>
  </si>
  <si>
    <t>0904</t>
  </si>
  <si>
    <t>П220770110</t>
  </si>
  <si>
    <t xml:space="preserve">      Санаторно-оздоровительная помощь</t>
  </si>
  <si>
    <t>0905</t>
  </si>
  <si>
    <t>П250270110</t>
  </si>
  <si>
    <t xml:space="preserve">      Заготовка, переработка, хранение и обеспечение безопасности донорской крови и ее компонентов</t>
  </si>
  <si>
    <t>0906</t>
  </si>
  <si>
    <t>П221170110</t>
  </si>
  <si>
    <t xml:space="preserve">      Санитарно-эпидемиологическое благополучие</t>
  </si>
  <si>
    <t>0907</t>
  </si>
  <si>
    <t>П221470110</t>
  </si>
  <si>
    <t xml:space="preserve">      Другие вопросы в области здравоохранения</t>
  </si>
  <si>
    <t>0909</t>
  </si>
  <si>
    <t xml:space="preserve">                  Учреждение: БЮДЖЕТНОЕ УЧРЕЖДЕНИЕ ЗДРАВООХРАНЕНИЯ ОРЛОВСКОЙ ОБЛАСТИ "ОРЛОВСКИЙ ОБЛАСТНОЙ ЦЕНТР ПО ПРОФИЛАКТИКЕ И БОРЬБЕ СО СПИД И ИНФЕКЦИОННЫМИ ЗАБОЛЕВАНИЯМИ"</t>
  </si>
  <si>
    <t xml:space="preserve">        Мероприятия в области здравоохранения, спорта и физической культуры, туризма</t>
  </si>
  <si>
    <t>П220971240</t>
  </si>
  <si>
    <t>П221270110</t>
  </si>
  <si>
    <t>П221370110</t>
  </si>
  <si>
    <t>П290270110</t>
  </si>
  <si>
    <t>ВСЕГО РАСХОДОВ:</t>
  </si>
  <si>
    <t xml:space="preserve"> Учреждение: БЮДЖЕТНОЕ УЧРЕЖДЕНИЕ ОРЛОВСКОЙ ОБЛАСТИ "ОРЛОВСКАЯ НАУЧНАЯ МЕДИЦИНСКАЯ БИБЛИОТЕКА"</t>
  </si>
  <si>
    <t>Учреждение: БЮДЖЕТНОЕ УЧРЕЖДЕНИЕ ОРЛОВСКОЙ ОБЛАСТИ "ОРЛОВСКАЯ НАУЧНАЯ МЕДИЦИНСКАЯ БИБЛИОТЕКА"</t>
  </si>
  <si>
    <t>Учреждение: БЮДЖЕТНОЕ УЧРЕЖДЕНИЕ ЗДРАВООХРАНЕНИЯ ОРЛОВСКОЙ ОБЛАСТИ "ОРЛОВСКИЙ ПРОТИВОТУБЕРКУЛЁЗНЫЙ ДИСПАНСЕР"</t>
  </si>
  <si>
    <t>Учреждение: БЮДЖЕТНОЕ УЧРЕЖДЕНИЕ ЗДРАВООХРАНЕНИЯ ОРЛОВСКОЙ ОБЛАСТИ "ГОРОДСКАЯ БОЛЬНИЦА ИМ. С. П. БОТКИНА"</t>
  </si>
  <si>
    <t>Учреждение: БЮДЖЕТНОЕ УЧРЕЖДЕНИЕ ЗДРАВООХРАНЕНИЯ ОРЛОВСКОЙ ОБЛАСТИ "ЛИВЕНСКАЯ ЦЕНТРАЛЬНАЯ РАЙОННАЯ БОЛЬНИЦА"</t>
  </si>
  <si>
    <t>Учреждение: БЮДЖЕТНОЕ УЧРЕЖДЕНИЕ ЗДРАВООХРАНЕНИЯ ОРЛОВСКОЙ ОБЛАСТИ "МЦЕНСКАЯ ЦЕНТРАЛЬНАЯ РАЙОННАЯ БОЛЬНИЦА"</t>
  </si>
  <si>
    <t>Учреждение: БЮДЖЕТНОЕ УЧРЕЖДЕНИЕ ЗДРАВООХРАНЕНИЯ ОРЛОВСКОЙ ОБЛАСТИ "ОРЛОВСКИЙ НАРКОЛОГИЧЕСКИЙ ДИСПАНСЕР"</t>
  </si>
  <si>
    <t>Учреждение: БЮДЖЕТНОЕ УЧРЕЖДЕНИЕ ЗДРАВООХРАНЕНИЯ ОРЛОВСКОЙ ОБЛАСТИ "ОРЛОВСКАЯ ОБЛАСТНАЯ ПСИХИАТРИЧЕСКАЯ БОЛЬНИЦА"</t>
  </si>
  <si>
    <t>Учреждение: БЮДЖЕТНОЕ УЧРЕЖДЕНИЕ ЗДРАВООХРАНЕНИЯ ОРЛОВСКОЙ ОБЛАСТИ "ОРЛОВСКИЙ ОНКОЛОГИЧЕСКИЙ ДИСПАНСЕР"</t>
  </si>
  <si>
    <t>Учреждение: БЮДЖЕТНОЕ УЧРЕЖДЕНИЕ ЗДРАВООХРАНЕНИЯ ОРЛОВСКОЙ ОБЛАСТИ "БОЛЬНИЦА СКОРОЙ МЕДИЦИНСКОЙ ПОМОЩИ ИМ. Н.А. СЕМАШКО"</t>
  </si>
  <si>
    <t>Учреждение: БЮДЖЕТНОЕ УЧРЕЖДЕНИЕ ЗДРАВООХРАНЕНИЯ ОРЛОВСКОЙ ОБЛАСТИ "ОРЛОВСКИЙ ОБЛАСТНОЙ КОЖНО-ВЕНЕРОЛОГИЧЕСКИЙ ДИСПАНСЕР"</t>
  </si>
  <si>
    <t xml:space="preserve"> Учреждение: БЮДЖЕТНОЕ УЧРЕЖДЕНИЕ ЗДРАВООХРАНЕНИЯ ОРЛОВСКОЙ ОБЛАСТИ ОРЛОВСКАЯ ОБЛАСТНАЯ КЛИНИЧЕСКАЯ БОЛЬНИЦА</t>
  </si>
  <si>
    <t>Учреждение: БЮДЖЕТНОЕ УЧРЕЖДЕНИЕ ЗДРАВООХРАНЕНИЯ ОРЛОВСКОЙ ОБЛАСТИ ОРЛОВСКАЯ ОБЛАСТНАЯ КЛИНИЧЕСКАЯ БОЛЬНИЦА</t>
  </si>
  <si>
    <t xml:space="preserve"> Учреждение: БЮДЖЕТНОЕ УЧРЕЖДЕНИЕ ЗДРАВООХРАНЕНИЯ ОРЛОВСКОЙ ОБЛАСТИ "МЦЕНСКАЯ ЦЕНТРАЛЬНАЯ РАЙОННАЯ БОЛЬНИЦА"</t>
  </si>
  <si>
    <t xml:space="preserve"> Учреждение: БЮДЖЕТНОЕ УЧРЕЖДЕНИЕ ЗДРАВООХРАНЕНИЯ ОРЛОВСКОЙ ОБЛАСТИ "ОРЛОВСКИЙ ОБЛАСТНОЙ КОЖНО-ВЕНЕРОЛОГИЧЕСКИЙ ДИСПАНСЕР"</t>
  </si>
  <si>
    <t xml:space="preserve"> Учреждение: БЮДЖЕТНОЕ УЧРЕЖДЕНИЕ ЗДРАВООХРАНЕНИЯ ОРЛОВСКОЙ ОБЛАСТИ "ГОРОДСКАЯ БОЛЬНИЦА ИМ. С. П. БОТКИНА"</t>
  </si>
  <si>
    <t>Учреждение: БЮДЖЕТНОЕ УЧРЕЖДЕНИЕ ЗДРАВООХРАНЕНИЯ ОРЛОВСКОЙ ОБЛАСТИ "БОЛХОВСКАЯ ЦЕНТРАЛЬНАЯ РАЙОННАЯ БОЛЬНИЦА"</t>
  </si>
  <si>
    <t>Учреждение: БЮДЖЕТНОЕ УЧРЕЖДЕНИЕ ЗДРАВООХРАНЕНИЯ ОРЛОВСКОЙ ОБЛАСТИ "ЗНАМЕНСКАЯ ЦЕНТРАЛЬНАЯ РАЙОННАЯ БОЛЬНИЦА"</t>
  </si>
  <si>
    <t>Учреждение: БЮДЖЕТНОЕ УЧРЕЖДЕНИЕ ЗДРАВООХРАНЕНИЯ ОРЛОВСКОЙ ОБЛАСТИ "КОЛПНЯНСКАЯ ЦЕНТРАЛЬНАЯ РАЙОННАЯ БОЛЬНИЦА"</t>
  </si>
  <si>
    <t>Учреждение: БЮДЖЕТНОЕ УЧРЕЖДЕНИЕ ЗДРАВООХРАНЕНИЯ ОРЛОВСКОЙ ОБЛАСТИ "НАУЧНО-КЛИНИЧЕСКИЙ МНОГОПРОФИЛЬНЫЙ ЦЕНТР МЕДИЦИНСКОЙ ПОМОЩИ МАТЕРЯМ И ДЕТЯМ ИМЕНИ З. И. КРУГЛОЙ"</t>
  </si>
  <si>
    <t>Учреждение: БЮДЖЕТНОЕ УЧРЕЖДЕНИЕ  ЗДРАВООХРАНЕНИЯ ОРЛОВСКОЙ ОБЛАСТИ "НОВОДЕРЕВЕНЬКОВСКАЯ ЦЕНТРАЛЬНАЯ РАЙОННАЯ БОЛЬНИЦА"</t>
  </si>
  <si>
    <t>Учреждение: БЮДЖЕТНОЕ УЧРЕЖДЕНИЕ ЗДРАВООХРАНЕНИЯ ОРЛОВСКОЙ ОБЛАСТИ "ПЛЕЩЕЕВСКАЯ ЦЕНТРАЛЬНАЯ РАЙОННАЯ БОЛЬНИЦА"</t>
  </si>
  <si>
    <t xml:space="preserve"> Учреждение: БЮДЖЕТНОЕ УЧРЕЖДЕНИЕ ЗДРАВООХРАНЕНИЯ ОРЛОВСКОЙ ОБЛАСТИ "ПЛЕЩЕЕВСКАЯ ЦЕНТРАЛЬНАЯ РАЙОННАЯ БОЛЬНИЦА"</t>
  </si>
  <si>
    <t>Учреждение: БЮДЖЕТНОЕ УЧРЕЖДЕНИЕ ЗДРАВООХРАНЕНИЯ ОРЛОВСКОЙ ОБЛАСТИ "ВЕРХОВСКАЯ ЦЕНТРАЛЬНАЯ РАЙОННАЯ БОЛЬНИЦА"</t>
  </si>
  <si>
    <t>Учреждение: БЮДЖЕТНОЕ УЧРЕЖДЕНИЕ ЗДРАВООХРАНЕНИЯ ОРЛОВСКОЙ ОБЛАСТИ "ГЛАЗУНОВСКАЯ ЦЕНТРАЛЬНАЯ  РАЙОННАЯ БОЛЬНИЦА"</t>
  </si>
  <si>
    <t xml:space="preserve"> Учреждение: БЮДЖЕТНОЕ УЧРЕЖДЕНИЕ ЗДРАВООХРАНЕНИЯ ОРЛОВСКОЙ ОБЛАСТИ "КОЛПНЯНСКАЯ ЦЕНТРАЛЬНАЯ РАЙОННАЯ БОЛЬНИЦА"</t>
  </si>
  <si>
    <t>Учреждение: БЮДЖЕТНОЕ УЧРЕЖДЕНИЕ ЗДРАВООХРАНЕНИЯ ОРЛОВСКОЙ ОБЛАСТИ "ШАБЛЫКИНСКАЯ ЦЕНТРАЛЬНАЯ РАЙОННАЯ БОЛЬНИЦА"</t>
  </si>
  <si>
    <t>Учреждение: БЮДЖЕТНОЕ  УЧРЕЖДЕНИЕ ЗДРАВООХРАНЕНИЯ ОРЛОВСКОЙ ОБЛАСТИ "СВЕРДЛОВСКАЯ  ЦЕНТРАЛЬНАЯ РАЙОННАЯ БОЛЬНИЦА"</t>
  </si>
  <si>
    <t>Учреждение: БЮДЖЕТНОЕ УЧРЕЖДЕНИЕ ЗДРАВООХРАНЕНИЯ  ОРЛОВСКОЙ ОБЛАСТИ "ДОЛЖАНСКАЯ ЦЕНТРАЛЬНАЯ РАЙОННАЯ БОЛЬНИЦА"</t>
  </si>
  <si>
    <t>Учреждение: БЮДЖЕТНОЕ УЧРЕЖДЕНИЕ ЗДРАВООХРАНЕНИЯ ОРЛОВСКОЙ ОБЛАСТИ "ДМИТРОВСКАЯ ЦЕНТРАЛЬНАЯ РАЙОННАЯ БОЛЬНИЦА"</t>
  </si>
  <si>
    <t>Учреждение: БЮДЖЕТНОЕ УЧРЕЖДЕНИЕ ЗДРАВООХРАНЕНИЯ ОРЛОВСКОЙ ОБЛАСТИ "ЗАЛЕГОЩЕНСКАЯ ЦЕНТРАЛЬНАЯ РАЙОННАЯ БОЛЬНИЦА"</t>
  </si>
  <si>
    <t>Учреждение: БЮДЖЕТНОЕ УЧРЕЖДЕНИЕ ЗДРАВООХРАНЕНИЯ ОРЛОВСКОЙ ОБЛАСТИ "КОРСАКОВСКАЯ ЦЕНТРАЛЬНАЯ РАЙОННАЯ БОЛЬНИЦА"</t>
  </si>
  <si>
    <t>Учреждение: БЮДЖЕТНОЕ УЧРЕЖДЕНИЕ ЗДРАВООХРАНЕНИЯ ОРЛОВСКОЙ ОБЛАСТИ "КРАСНОЗОРЕНСКАЯ ЦЕНТРАЛЬНАЯ РАЙОННАЯ БОЛЬНИЦА"</t>
  </si>
  <si>
    <t>Учреждение: БЮДЖЕТНОЕ УЧРЕЖДЕНИЕ ЗДРАВООХРАНЕНИЯ ОРЛОВСКОЙ ОБЛАСТИ "КРОМСКАЯ ЦЕНТРАЛЬНАЯ РАЙОННАЯ БОЛЬНИЦА"</t>
  </si>
  <si>
    <t xml:space="preserve"> Учреждение: БЮДЖЕТНОЕ УЧРЕЖДЕНИЕ ЗДРАВООХРАНЕНИЯ ОРЛОВСКОЙ ОБЛАСТИ "МАЛОАРХАНГЕЛЬСКАЯ ЦЕНТРАЛЬНАЯ РАЙОННАЯ БОЛЬНИЦА"</t>
  </si>
  <si>
    <t>Учреждение: БЮДЖЕТНОЕ УЧРЕЖДЕНИЕ ЗДРАВООХРАНЕНИЯ ОРЛОВСКОЙ ОБЛАСТИ "НАРЫШКИНСКАЯ ЦЕНТРАЛЬНАЯ РАЙОННАЯ БОЛЬНИЦА"</t>
  </si>
  <si>
    <t>Учреждение: БЮДЖЕТНОЕ УЧРЕЖДЕНИЕ ЗДРАВООХРАНЕНИЯ ОРЛОВСКОЙ ОБЛАСТИ "НОВОСИЛЬСКАЯ ЦЕНТРАЛЬНАЯ РАЙОННАЯ БОЛЬНИЦА"</t>
  </si>
  <si>
    <t xml:space="preserve"> Учреждение: БЮДЖЕТНОЕ УЧРЕЖДЕНИЕ ЗДРАВООХРАНЕНИЯ ОРЛОВСКОЙ ОБЛАСТИ "ПОКРОВСКАЯ ЦЕНТРАЛЬНАЯ РАЙОННАЯ БОЛЬНИЦА"</t>
  </si>
  <si>
    <t>Учреждение: БЮДЖЕТНОЕ УЧРЕЖДЕНИЕ ЗДРАВООХРАНЕНИЯ ОРЛОВСКОЙ ОБЛАСТИ "ПОЛИКЛИНИКА № 2"</t>
  </si>
  <si>
    <t>Учреждение: БЮДЖЕТНОЕ УЧРЕЖДЕНИЕ ЗДРАВООХРАНЕНИЯ ОРЛОВСКОЙ ОБЛАСТИ "СОСКОВСКАЯ ЦЕНТРАЛЬНАЯ РАЙОННАЯ БОЛЬНИЦА"</t>
  </si>
  <si>
    <t xml:space="preserve"> Учреждение: БЮДЖЕТНОЕ УЧРЕЖДЕНИЕ ЗДРАВООХРАНЕНИЯ ОРЛОВСКОЙ ОБЛАСТИ "ТРОСНЯНСКАЯ ЦЕНТРАЛЬНАЯ РАЙОННАЯ БОЛЬНИЦА"</t>
  </si>
  <si>
    <t>Учреждение: БЮДЖЕТНОЕ УЧРЕЖДЕНИЕ ЗДРАВООХРАНЕНИЯ ОРЛОВСКОЙ ОБЛАСТИ "ХОТЫНЕЦКАЯ ЦЕНТРАЛЬНАЯ РАЙОННАЯ БОЛЬНИЦА"</t>
  </si>
  <si>
    <t xml:space="preserve"> Учреждение: БЮДЖЕТНОЕ  УЧРЕЖДЕНИЕ ЗДРАВООХРАНЕНИЯ ОРЛОВСКОЙ ОБЛАСТИ "СВЕРДЛОВСКАЯ  ЦЕНТРАЛЬНАЯ РАЙОННАЯ БОЛЬНИЦА"</t>
  </si>
  <si>
    <t>Учреждение: БЮДЖЕТНОЕ УЧРЕЖДЕНИЕ ЗДРАВООХРАНЕНИЯ ОРЛОВСКОЙ ОБЛАСТИ "МАЛОАРХАНГЕЛЬСКАЯ ЦЕНТРАЛЬНАЯ РАЙОННАЯ БОЛЬНИЦА"</t>
  </si>
  <si>
    <t>Учреждение: БЮДЖЕТНОЕ УЧРЕЖДЕНИЕ ЗДРАВООХРАНЕНИЯ ОРЛОВСКОЙ ОБЛАСТИ "ПОКРОВСКАЯ ЦЕНТРАЛЬНАЯ РАЙОННАЯ БОЛЬНИЦА"</t>
  </si>
  <si>
    <t>Учреждение: БЮДЖЕТНОЕ УЧРЕЖДЕНИЕ ЗДРАВООХРАНЕНИЯ ОРЛОВСКОЙ ОБЛАСТИ "ТРОСНЯНСКАЯ ЦЕНТРАЛЬНАЯ РАЙОННАЯ БОЛЬНИЦА"</t>
  </si>
  <si>
    <t xml:space="preserve"> Учреждение: БЮДЖЕТНОЕ УЧРЕЖДЕНИЕ ЗДРАВООХРАНЕНИЯ ОРЛОВСКОЙ ОБЛАСТИ "ЛИВЕНСКАЯ ЦЕНТРАЛЬНАЯ РАЙОННАЯ БОЛЬНИЦА"</t>
  </si>
  <si>
    <t xml:space="preserve"> Учреждение: БЮДЖЕТНОЕ УЧРЕЖДЕНИЕ ЗДРАВООХРАНЕНИЯ ОРЛОВСКОЙ ОБЛАСТИ "БОЛЬНИЦА СКОРОЙ МЕДИЦИНСКОЙ ПОМОЩИ ИМ. Н.А. СЕМАШКО"</t>
  </si>
  <si>
    <t xml:space="preserve"> Учреждение: БЮДЖЕТНОЕ УЧРЕЖДЕНИЕ ЗДРАВООХРАНЕНИЯ ОРЛОВСКОЙ ОБЛАСТИ "НОВОСИЛЬСКАЯ ЦЕНТРАЛЬНАЯ РАЙОННАЯ БОЛЬНИЦА"</t>
  </si>
  <si>
    <t xml:space="preserve"> Учреждение: БЮДЖЕТНОЕ УЧРЕЖДЕНИЕ ЗДРАВООХРАНЕНИЯ ОРЛОВСКОЙ ОБЛАСТИ "ХОТЫНЕЦКАЯ ЦЕНТРАЛЬНАЯ РАЙОННАЯ БОЛЬНИЦА"</t>
  </si>
  <si>
    <t>Учреждение: БЮДЖЕТНОЕ УЧРЕЖДЕНИЕ ЗДРАВООХРАНЕНИЯ ОРЛОВСКОЙ ОБЛАСТИ "ОРЛОВСКИЙ ПСИХОНЕВРОЛОГИЧЕСКИЙ ДИСПАНСЕР"</t>
  </si>
  <si>
    <t xml:space="preserve"> Учреждение: БЮДЖЕТНОЕ УЧРЕЖДЕНИЕ ЗДРАВООХРАНЕНИЯ ОРЛОВСКОЙ ОБЛАСТИ "ОРЛОВСКИЙ ПСИХОНЕВРОЛОГИЧЕСКИЙ ДИСПАНСЕР"</t>
  </si>
  <si>
    <t>Учреждение: БЮДЖЕТНОЕ УЧРЕЖДЕНИЕ ЗДРАВООХРАНЕНИЯ ОРЛОВСКОЙ ОБЛАСТИ "ОРЛОВСКИЙ ОБЛАСТНОЙ ВРАЧЕБНО-ФИЗКУЛЬТУРНЫЙ ДИСПАНСЕР"</t>
  </si>
  <si>
    <t>Учреждение: БЮДЖЕТНОЕ УЧРЕЖДЕНИЕ ЗДРАВООХРАНЕНИЯ ОРЛОВСКОЙ ОБЛАСТИ "ДЕТСКАЯ ПОЛИКЛИНИКА № 1"</t>
  </si>
  <si>
    <t>Учреждение: БЮДЖЕТНОЕ УЧРЕЖДЕНИЕ ЗДРАВООХРАНЕНИЯ ОРЛОВСКОЙ ОБЛАСТИ "ДЕТСКАЯ ПОЛИКЛИНИКА № 2"</t>
  </si>
  <si>
    <t>Учреждение: БЮДЖЕТНОЕ УЧРЕЖДЕНИЕ ЗДРАВООХРАНЕНИЯ ОРЛОВСКОЙ ОБЛАСТИ "ДЕТСКАЯ ПОЛИКЛИНИКА № 3"</t>
  </si>
  <si>
    <t xml:space="preserve"> Учреждение: БЮДЖЕТНОЕ УЧРЕЖДЕНИЕ ЗДРАВООХРАНЕНИЯ ОРЛОВСКОЙ ОБЛАСТИ "ДЕТСКАЯ ПОЛИКЛИНИКА № 3"</t>
  </si>
  <si>
    <t xml:space="preserve"> Учреждение: БЮДЖЕТНОЕ УЧРЕЖДЕНИЕ ЗДРАВООХРАНЕНИЯ ОРЛОВСКОЙ ОБЛАСТИ "ДЕТСКАЯ ПОЛИКЛИНИКА № 1"</t>
  </si>
  <si>
    <t>Учреждение: БЮДЖЕТНОЕ  УЧРЕЖДЕНИЕ ЗДРАВООХРАНЕНИЯ ОРЛОВСКОЙ ОБЛАСТИ "ПОЛИКЛИНИКА № 3"</t>
  </si>
  <si>
    <t xml:space="preserve"> Учреждение: БЮДЖЕТНОЕ УЧРЕЖДЕНИЕ ЗДРАВООХРАНЕНИЯ ОРЛОВСКОЙ ОБЛАСТИ "НАУЧНО-КЛИНИЧЕСКИЙ МНОГОПРОФИЛЬНЫЙ ЦЕНТР МЕДИЦИНСКОЙ ПОМОЩИ МАТЕРЯМ И ДЕТЯМ ИМЕНИ З. И. КРУГЛОЙ"</t>
  </si>
  <si>
    <t>Учреждение: БЮДЖЕТНОЕ УЧРЕЖДЕНИЕ ЗДРАВООХРАНЕНИЯ ОРЛОВСКОЙ ОБЛАСТИ "ПОЛИКЛИНИКА № 1"</t>
  </si>
  <si>
    <t xml:space="preserve"> Учреждение: БЮДЖЕТНОЕ УЧРЕЖДЕНИЕ  ЗДРАВООХРАНЕНИЯ ОРЛОВСКОЙ ОБЛАСТИ "НОВОДЕРЕВЕНЬКОВСКАЯ ЦЕНТРАЛЬНАЯ РАЙОННАЯ БОЛЬНИЦА"</t>
  </si>
  <si>
    <t xml:space="preserve"> Учреждение: БЮДЖЕТНОЕ УЧРЕЖДЕНИЕ ЗДРАВООХРАНЕНИЯ ОРЛОВСКОЙ ОБЛАСТИ "ОРЛОВСКАЯ ОБЛАСТНАЯ ПСИХИАТРИЧЕСКАЯ БОЛЬНИЦА"</t>
  </si>
  <si>
    <t>Учреждение: БЮДЖЕТНОЕ УЧРЕЖДЕНИЕ ЗДРАВООХРАНЕНИЯ ОРЛОВСКОЙ ОБЛАСТИ "СТАНЦИЯ СКОРОЙ МЕДИЦИНСКОЙ ПОМОЩИ"</t>
  </si>
  <si>
    <t>Учреждение: БЮДЖЕТНОЕ УЧРЕЖДЕНИЕ ЗДРАВООХРАНЕНИЯ ОРЛОВСКОЙ ОБЛАСТИ "ДЕТСКИЙ САНАТОРИЙ "ОРЛОВЧАНКА"</t>
  </si>
  <si>
    <t>Учреждение: БЮДЖЕТНОЕ УЧРЕЖДЕНИЕ ЗДРАВООХРАНЕНИЯ ОРЛОВСКОЙ ОБЛАСТИ "ОРЛОВСКАЯ СТАНЦИЯ ПЕРЕЛИВАНИЯ КРОВИ"</t>
  </si>
  <si>
    <t>Учреждение: БЮДЖЕТНОЕ УЧРЕЖДЕНИЕ ЗДРАВООХРАНЕНИЯ ОРЛОВСКОЙ ОБЛАСТИ "ОРЛОВСКАЯ  ДЕЗИНФЕКЦИОННАЯ СТАНЦИЯ"</t>
  </si>
  <si>
    <t>Учреждение: БЮДЖЕТНОЕ УЧРЕЖДЕНИЕ ЗДРАВООХРАНЕНИЯ ОРЛОВСКОЙ ОБЛАСТИ "ОРЛОВСКИЙ ОБЛАСТНОЙ ЦЕНТР ПО ПРОФИЛАКТИКЕ И БОРЬБЕ СО СПИД И ИНФЕКЦИОННЫМИ ЗАБОЛЕВАНИЯМИ"</t>
  </si>
  <si>
    <t>Учреждение: БЮДЖЕТНОЕ УЧРЕЖДЕНИЕ ЗДРАВООХРАНЕНИЯ ОРЛОВСКОЙ ОБЛАСТИ "ОРЛОВСКАЯ ОБЛАСТНАЯ СТОМАТОЛОГИЧЕСКАЯ ПОЛИКЛИНИКА"</t>
  </si>
  <si>
    <t>Учреждение: БЮДЖЕТНОЕ УЧРЕЖДЕНИЕ ЗДРАВООХРАНЕНИЯ ОРЛОВСКОЙ ОБЛАСТИ "ОРЛОВСКОЕ БЮРО СУДЕБНО-МЕДИЦИНСКОЙ ЭКСПЕРТИЗЫ"</t>
  </si>
  <si>
    <t>Учреждение: БЮДЖЕТНОЕ УЧРЕЖДЕНИЕ ЗДРАВООХРАНЕНИЯ ОРЛОВСКОЙ ОБЛАСТИ "МЕДИЦИНСКИЙ ИНФОРМАЦИОННО-АНАЛИТИЧЕСКИЙ ЦЕНТР"</t>
  </si>
  <si>
    <t xml:space="preserve">2021 год                   </t>
  </si>
  <si>
    <t>Приложение к приказу Департамента здравоохранения Орловской области</t>
  </si>
  <si>
    <t xml:space="preserve">2020 год                   </t>
  </si>
  <si>
    <r>
      <t xml:space="preserve">2019 год                   </t>
    </r>
    <r>
      <rPr>
        <sz val="10"/>
        <rFont val="Arial CYR"/>
        <charset val="204"/>
      </rPr>
      <t>(на 01.01.2019)</t>
    </r>
  </si>
  <si>
    <r>
      <t xml:space="preserve">2019 год                   </t>
    </r>
    <r>
      <rPr>
        <sz val="10"/>
        <rFont val="Arial CYR"/>
        <charset val="204"/>
      </rPr>
      <t>(на 21.08.2019)</t>
    </r>
  </si>
  <si>
    <t>от 30 сентября 2019 г. № 692</t>
  </si>
  <si>
    <r>
      <t xml:space="preserve">2019 год                   </t>
    </r>
    <r>
      <rPr>
        <sz val="10"/>
        <rFont val="Arial CYR"/>
        <charset val="204"/>
      </rPr>
      <t>(на 30.09.2019)</t>
    </r>
  </si>
</sst>
</file>

<file path=xl/styles.xml><?xml version="1.0" encoding="utf-8"?>
<styleSheet xmlns="http://schemas.openxmlformats.org/spreadsheetml/2006/main"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</font>
    <font>
      <b/>
      <sz val="10"/>
      <name val="Arial Cyr"/>
      <charset val="204"/>
    </font>
    <font>
      <sz val="10"/>
      <name val="Arial Cyr"/>
    </font>
    <font>
      <sz val="10"/>
      <name val="Arial CYR"/>
      <charset val="204"/>
    </font>
    <font>
      <b/>
      <sz val="10"/>
      <color rgb="FFFF0000"/>
      <name val="Arial CYR"/>
    </font>
    <font>
      <b/>
      <sz val="10"/>
      <color rgb="FF0000CC"/>
      <name val="Arial CYR"/>
    </font>
    <font>
      <b/>
      <sz val="10"/>
      <color rgb="FF0000CC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92">
    <xf numFmtId="0" fontId="0" fillId="0" borderId="0" xfId="0"/>
    <xf numFmtId="0" fontId="1" fillId="0" borderId="1" xfId="2" applyNumberFormat="1" applyFont="1" applyProtection="1"/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5" borderId="0" xfId="0" applyFont="1" applyFill="1" applyProtection="1">
      <protection locked="0"/>
    </xf>
    <xf numFmtId="4" fontId="7" fillId="0" borderId="0" xfId="0" applyNumberFormat="1" applyFont="1" applyAlignment="1" applyProtection="1">
      <alignment horizontal="center" vertical="top"/>
      <protection locked="0"/>
    </xf>
    <xf numFmtId="0" fontId="7" fillId="5" borderId="0" xfId="0" applyFont="1" applyFill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 vertical="top"/>
      <protection locked="0"/>
    </xf>
    <xf numFmtId="0" fontId="3" fillId="7" borderId="2" xfId="29" applyNumberFormat="1" applyFont="1" applyFill="1" applyAlignment="1" applyProtection="1">
      <alignment vertical="center" wrapText="1"/>
    </xf>
    <xf numFmtId="1" fontId="3" fillId="7" borderId="2" xfId="30" applyNumberFormat="1" applyFont="1" applyFill="1" applyAlignment="1" applyProtection="1">
      <alignment horizontal="center" vertical="center" shrinkToFit="1"/>
    </xf>
    <xf numFmtId="1" fontId="3" fillId="7" borderId="4" xfId="30" applyNumberFormat="1" applyFont="1" applyFill="1" applyBorder="1" applyAlignment="1" applyProtection="1">
      <alignment horizontal="center" vertical="center" shrinkToFit="1"/>
    </xf>
    <xf numFmtId="4" fontId="3" fillId="7" borderId="3" xfId="31" applyNumberFormat="1" applyFont="1" applyFill="1" applyBorder="1" applyAlignment="1" applyProtection="1">
      <alignment horizontal="center" vertical="center" shrinkToFit="1"/>
    </xf>
    <xf numFmtId="0" fontId="3" fillId="6" borderId="2" xfId="29" applyNumberFormat="1" applyFont="1" applyFill="1" applyAlignment="1" applyProtection="1">
      <alignment vertical="center" wrapText="1"/>
    </xf>
    <xf numFmtId="1" fontId="3" fillId="6" borderId="2" xfId="30" applyNumberFormat="1" applyFont="1" applyFill="1" applyAlignment="1" applyProtection="1">
      <alignment horizontal="center" vertical="center" shrinkToFit="1"/>
    </xf>
    <xf numFmtId="1" fontId="3" fillId="6" borderId="4" xfId="30" applyNumberFormat="1" applyFont="1" applyFill="1" applyBorder="1" applyAlignment="1" applyProtection="1">
      <alignment horizontal="center" vertical="center" shrinkToFit="1"/>
    </xf>
    <xf numFmtId="4" fontId="3" fillId="6" borderId="3" xfId="31" applyNumberFormat="1" applyFont="1" applyFill="1" applyBorder="1" applyAlignment="1" applyProtection="1">
      <alignment horizontal="center" vertical="center" shrinkToFit="1"/>
    </xf>
    <xf numFmtId="0" fontId="3" fillId="0" borderId="2" xfId="29" applyNumberFormat="1" applyFont="1" applyAlignment="1" applyProtection="1">
      <alignment vertical="center" wrapText="1"/>
    </xf>
    <xf numFmtId="1" fontId="3" fillId="0" borderId="2" xfId="30" applyNumberFormat="1" applyFont="1" applyAlignment="1" applyProtection="1">
      <alignment horizontal="center" vertical="center" shrinkToFit="1"/>
    </xf>
    <xf numFmtId="1" fontId="3" fillId="0" borderId="4" xfId="30" applyNumberFormat="1" applyFont="1" applyBorder="1" applyAlignment="1" applyProtection="1">
      <alignment horizontal="center" vertical="center" shrinkToFit="1"/>
    </xf>
    <xf numFmtId="4" fontId="3" fillId="5" borderId="3" xfId="31" applyNumberFormat="1" applyFont="1" applyFill="1" applyBorder="1" applyAlignment="1" applyProtection="1">
      <alignment horizontal="center" vertical="center" shrinkToFit="1"/>
    </xf>
    <xf numFmtId="0" fontId="5" fillId="0" borderId="2" xfId="29" applyNumberFormat="1" applyFont="1" applyAlignment="1" applyProtection="1">
      <alignment vertical="center" wrapText="1"/>
    </xf>
    <xf numFmtId="1" fontId="5" fillId="0" borderId="2" xfId="30" applyNumberFormat="1" applyFont="1" applyAlignment="1" applyProtection="1">
      <alignment horizontal="center" vertical="center" shrinkToFit="1"/>
    </xf>
    <xf numFmtId="1" fontId="5" fillId="0" borderId="4" xfId="30" applyNumberFormat="1" applyFont="1" applyBorder="1" applyAlignment="1" applyProtection="1">
      <alignment horizontal="center" vertical="center" shrinkToFit="1"/>
    </xf>
    <xf numFmtId="4" fontId="5" fillId="5" borderId="3" xfId="31" applyNumberFormat="1" applyFont="1" applyFill="1" applyBorder="1" applyAlignment="1" applyProtection="1">
      <alignment horizontal="center" vertical="center" shrinkToFit="1"/>
    </xf>
    <xf numFmtId="4" fontId="9" fillId="0" borderId="3" xfId="0" applyNumberFormat="1" applyFont="1" applyBorder="1" applyAlignment="1" applyProtection="1">
      <alignment horizontal="center" vertical="center"/>
      <protection locked="0"/>
    </xf>
    <xf numFmtId="0" fontId="1" fillId="0" borderId="2" xfId="29" applyNumberFormat="1" applyFont="1" applyAlignment="1" applyProtection="1">
      <alignment vertical="center" wrapText="1"/>
    </xf>
    <xf numFmtId="1" fontId="1" fillId="0" borderId="2" xfId="30" applyNumberFormat="1" applyFont="1" applyAlignment="1" applyProtection="1">
      <alignment horizontal="center" vertical="center" shrinkToFit="1"/>
    </xf>
    <xf numFmtId="1" fontId="1" fillId="0" borderId="4" xfId="30" applyNumberFormat="1" applyFont="1" applyBorder="1" applyAlignment="1" applyProtection="1">
      <alignment horizontal="center" vertical="center" shrinkToFit="1"/>
    </xf>
    <xf numFmtId="4" fontId="10" fillId="0" borderId="3" xfId="0" applyNumberFormat="1" applyFont="1" applyBorder="1" applyAlignment="1" applyProtection="1">
      <alignment horizontal="center" vertical="center"/>
      <protection locked="0"/>
    </xf>
    <xf numFmtId="0" fontId="6" fillId="0" borderId="2" xfId="29" applyNumberFormat="1" applyFont="1" applyAlignment="1" applyProtection="1">
      <alignment vertical="center" wrapText="1"/>
    </xf>
    <xf numFmtId="1" fontId="6" fillId="0" borderId="2" xfId="30" applyNumberFormat="1" applyFont="1" applyAlignment="1" applyProtection="1">
      <alignment horizontal="center" vertical="center" shrinkToFit="1"/>
    </xf>
    <xf numFmtId="1" fontId="6" fillId="0" borderId="4" xfId="30" applyNumberFormat="1" applyFont="1" applyBorder="1" applyAlignment="1" applyProtection="1">
      <alignment horizontal="center" vertical="center" shrinkToFit="1"/>
    </xf>
    <xf numFmtId="4" fontId="6" fillId="5" borderId="3" xfId="31" applyNumberFormat="1" applyFont="1" applyFill="1" applyBorder="1" applyAlignment="1" applyProtection="1">
      <alignment horizontal="center" vertical="center" shrinkToFit="1"/>
    </xf>
    <xf numFmtId="0" fontId="3" fillId="5" borderId="2" xfId="29" applyNumberFormat="1" applyFont="1" applyFill="1" applyAlignment="1" applyProtection="1">
      <alignment vertical="center" wrapText="1"/>
    </xf>
    <xf numFmtId="1" fontId="3" fillId="5" borderId="2" xfId="30" applyNumberFormat="1" applyFont="1" applyFill="1" applyAlignment="1" applyProtection="1">
      <alignment horizontal="center" vertical="center" shrinkToFit="1"/>
    </xf>
    <xf numFmtId="1" fontId="3" fillId="5" borderId="4" xfId="30" applyNumberFormat="1" applyFont="1" applyFill="1" applyBorder="1" applyAlignment="1" applyProtection="1">
      <alignment horizontal="center" vertical="center" shrinkToFit="1"/>
    </xf>
    <xf numFmtId="4" fontId="3" fillId="5" borderId="3" xfId="34" applyNumberFormat="1" applyFont="1" applyFill="1" applyBorder="1" applyAlignment="1" applyProtection="1">
      <alignment horizontal="center" vertical="center" shrinkToFit="1"/>
    </xf>
    <xf numFmtId="4" fontId="11" fillId="5" borderId="3" xfId="31" applyNumberFormat="1" applyFont="1" applyFill="1" applyBorder="1" applyAlignment="1" applyProtection="1">
      <alignment horizontal="center" vertical="center" shrinkToFit="1"/>
    </xf>
    <xf numFmtId="4" fontId="10" fillId="5" borderId="3" xfId="31" applyNumberFormat="1" applyFont="1" applyFill="1" applyBorder="1" applyAlignment="1" applyProtection="1">
      <alignment horizontal="center" vertical="center" shrinkToFit="1"/>
    </xf>
    <xf numFmtId="4" fontId="12" fillId="5" borderId="3" xfId="31" applyNumberFormat="1" applyFont="1" applyFill="1" applyBorder="1" applyAlignment="1" applyProtection="1">
      <alignment horizontal="center" vertical="center" shrinkToFit="1"/>
    </xf>
    <xf numFmtId="4" fontId="11" fillId="7" borderId="3" xfId="31" applyNumberFormat="1" applyFont="1" applyFill="1" applyBorder="1" applyAlignment="1" applyProtection="1">
      <alignment horizontal="center" vertical="center" shrinkToFit="1"/>
    </xf>
    <xf numFmtId="4" fontId="10" fillId="7" borderId="3" xfId="31" applyNumberFormat="1" applyFont="1" applyFill="1" applyBorder="1" applyAlignment="1" applyProtection="1">
      <alignment horizontal="center" vertical="center" shrinkToFit="1"/>
    </xf>
    <xf numFmtId="4" fontId="11" fillId="6" borderId="3" xfId="31" applyNumberFormat="1" applyFont="1" applyFill="1" applyBorder="1" applyAlignment="1" applyProtection="1">
      <alignment horizontal="center" vertical="center" shrinkToFit="1"/>
    </xf>
    <xf numFmtId="4" fontId="10" fillId="6" borderId="3" xfId="31" applyNumberFormat="1" applyFont="1" applyFill="1" applyBorder="1" applyAlignment="1" applyProtection="1">
      <alignment horizontal="center" vertical="center" shrinkToFit="1"/>
    </xf>
    <xf numFmtId="4" fontId="13" fillId="0" borderId="3" xfId="2" applyNumberFormat="1" applyFont="1" applyBorder="1" applyAlignment="1" applyProtection="1">
      <alignment horizontal="center" vertical="center"/>
    </xf>
    <xf numFmtId="4" fontId="14" fillId="0" borderId="3" xfId="2" applyNumberFormat="1" applyFont="1" applyBorder="1" applyAlignment="1" applyProtection="1">
      <alignment horizontal="center" vertical="center"/>
    </xf>
    <xf numFmtId="4" fontId="9" fillId="0" borderId="3" xfId="2" applyNumberFormat="1" applyFont="1" applyBorder="1" applyAlignment="1" applyProtection="1">
      <alignment horizontal="center" vertical="center"/>
    </xf>
    <xf numFmtId="4" fontId="9" fillId="5" borderId="3" xfId="31" applyNumberFormat="1" applyFont="1" applyFill="1" applyBorder="1" applyAlignment="1" applyProtection="1">
      <alignment horizontal="center" vertical="center" shrinkToFit="1"/>
    </xf>
    <xf numFmtId="4" fontId="14" fillId="5" borderId="3" xfId="31" applyNumberFormat="1" applyFont="1" applyFill="1" applyBorder="1" applyAlignment="1" applyProtection="1">
      <alignment horizontal="center" vertical="center" shrinkToFit="1"/>
    </xf>
    <xf numFmtId="4" fontId="11" fillId="0" borderId="3" xfId="2" applyNumberFormat="1" applyFont="1" applyBorder="1" applyAlignment="1" applyProtection="1">
      <alignment horizontal="center" vertical="center"/>
    </xf>
    <xf numFmtId="4" fontId="13" fillId="5" borderId="3" xfId="2" applyNumberFormat="1" applyFont="1" applyFill="1" applyBorder="1" applyAlignment="1" applyProtection="1">
      <alignment horizontal="center" vertical="center"/>
    </xf>
    <xf numFmtId="4" fontId="11" fillId="5" borderId="3" xfId="34" applyNumberFormat="1" applyFont="1" applyFill="1" applyBorder="1" applyAlignment="1" applyProtection="1">
      <alignment horizontal="center" vertical="center" shrinkToFit="1"/>
    </xf>
    <xf numFmtId="4" fontId="13" fillId="0" borderId="1" xfId="2" applyNumberFormat="1" applyFont="1" applyAlignment="1" applyProtection="1">
      <alignment horizontal="center" vertical="top"/>
    </xf>
    <xf numFmtId="4" fontId="15" fillId="6" borderId="3" xfId="31" applyNumberFormat="1" applyFont="1" applyFill="1" applyBorder="1" applyAlignment="1" applyProtection="1">
      <alignment horizontal="center" vertical="center" shrinkToFit="1"/>
    </xf>
    <xf numFmtId="0" fontId="13" fillId="5" borderId="1" xfId="2" applyNumberFormat="1" applyFont="1" applyFill="1" applyAlignment="1" applyProtection="1">
      <alignment horizontal="center"/>
    </xf>
    <xf numFmtId="0" fontId="13" fillId="0" borderId="1" xfId="36" applyFont="1">
      <alignment horizontal="left" wrapText="1"/>
    </xf>
    <xf numFmtId="4" fontId="9" fillId="5" borderId="3" xfId="0" applyNumberFormat="1" applyFont="1" applyFill="1" applyBorder="1" applyAlignment="1" applyProtection="1">
      <alignment horizontal="center" vertical="center"/>
      <protection locked="0"/>
    </xf>
    <xf numFmtId="4" fontId="13" fillId="5" borderId="3" xfId="31" applyNumberFormat="1" applyFont="1" applyFill="1" applyBorder="1" applyAlignment="1" applyProtection="1">
      <alignment horizontal="center" vertical="center" shrinkToFit="1"/>
    </xf>
    <xf numFmtId="0" fontId="13" fillId="0" borderId="1" xfId="36" applyFont="1">
      <alignment horizontal="left" wrapText="1"/>
    </xf>
    <xf numFmtId="4" fontId="16" fillId="5" borderId="3" xfId="31" applyNumberFormat="1" applyFont="1" applyFill="1" applyBorder="1" applyAlignment="1" applyProtection="1">
      <alignment horizontal="center" vertical="center" shrinkToFit="1"/>
    </xf>
    <xf numFmtId="4" fontId="17" fillId="5" borderId="3" xfId="31" applyNumberFormat="1" applyFont="1" applyFill="1" applyBorder="1" applyAlignment="1" applyProtection="1">
      <alignment horizontal="center" vertical="center" shrinkToFit="1"/>
    </xf>
    <xf numFmtId="4" fontId="8" fillId="0" borderId="0" xfId="0" applyNumberFormat="1" applyFont="1" applyProtection="1">
      <protection locked="0"/>
    </xf>
    <xf numFmtId="0" fontId="1" fillId="0" borderId="1" xfId="36" applyNumberFormat="1" applyFont="1" applyProtection="1">
      <alignment horizontal="left" wrapText="1"/>
    </xf>
    <xf numFmtId="0" fontId="1" fillId="0" borderId="1" xfId="36" applyFont="1">
      <alignment horizontal="left" wrapText="1"/>
    </xf>
    <xf numFmtId="0" fontId="13" fillId="0" borderId="1" xfId="36" applyFont="1">
      <alignment horizontal="left" wrapText="1"/>
    </xf>
    <xf numFmtId="0" fontId="3" fillId="0" borderId="2" xfId="33" applyNumberFormat="1" applyFont="1" applyAlignment="1" applyProtection="1">
      <alignment horizontal="left" vertical="center"/>
    </xf>
    <xf numFmtId="0" fontId="3" fillId="0" borderId="2" xfId="33" applyFont="1" applyAlignment="1">
      <alignment horizontal="left" vertical="center"/>
    </xf>
    <xf numFmtId="0" fontId="3" fillId="0" borderId="4" xfId="33" applyFont="1" applyBorder="1" applyAlignment="1">
      <alignment horizontal="left" vertical="center"/>
    </xf>
    <xf numFmtId="0" fontId="1" fillId="0" borderId="2" xfId="6" applyNumberFormat="1" applyFont="1" applyProtection="1">
      <alignment horizontal="center" vertical="center" wrapText="1"/>
    </xf>
    <xf numFmtId="0" fontId="1" fillId="0" borderId="2" xfId="6" applyFont="1">
      <alignment horizontal="center" vertical="center" wrapText="1"/>
    </xf>
    <xf numFmtId="0" fontId="1" fillId="0" borderId="2" xfId="7" applyNumberFormat="1" applyFont="1" applyProtection="1">
      <alignment horizontal="center" vertical="center" wrapText="1"/>
    </xf>
    <xf numFmtId="0" fontId="1" fillId="0" borderId="2" xfId="7" applyFont="1">
      <alignment horizontal="center" vertical="center" wrapText="1"/>
    </xf>
    <xf numFmtId="0" fontId="13" fillId="5" borderId="3" xfId="18" applyNumberFormat="1" applyFont="1" applyFill="1" applyBorder="1" applyAlignment="1" applyProtection="1">
      <alignment horizontal="center" vertical="center" wrapText="1"/>
    </xf>
    <xf numFmtId="0" fontId="13" fillId="5" borderId="3" xfId="18" applyFont="1" applyFill="1" applyBorder="1" applyAlignment="1">
      <alignment horizontal="center" vertical="center" wrapText="1"/>
    </xf>
    <xf numFmtId="0" fontId="1" fillId="0" borderId="2" xfId="8" applyNumberFormat="1" applyFont="1" applyProtection="1">
      <alignment horizontal="center" vertical="center" wrapText="1"/>
    </xf>
    <xf numFmtId="0" fontId="1" fillId="0" borderId="2" xfId="8" applyFont="1">
      <alignment horizontal="center" vertical="center" wrapText="1"/>
    </xf>
    <xf numFmtId="0" fontId="1" fillId="0" borderId="2" xfId="9" applyNumberFormat="1" applyFont="1" applyProtection="1">
      <alignment horizontal="center" vertical="center" wrapText="1"/>
    </xf>
    <xf numFmtId="0" fontId="1" fillId="0" borderId="2" xfId="9" applyFont="1">
      <alignment horizontal="center" vertical="center" wrapText="1"/>
    </xf>
    <xf numFmtId="0" fontId="1" fillId="0" borderId="2" xfId="10" applyNumberFormat="1" applyFont="1" applyProtection="1">
      <alignment horizontal="center" vertical="center" wrapText="1"/>
    </xf>
    <xf numFmtId="0" fontId="1" fillId="0" borderId="2" xfId="10" applyFont="1">
      <alignment horizontal="center" vertical="center" wrapText="1"/>
    </xf>
    <xf numFmtId="0" fontId="1" fillId="0" borderId="2" xfId="12" applyNumberFormat="1" applyFont="1" applyProtection="1">
      <alignment horizontal="center" vertical="center" wrapText="1"/>
    </xf>
    <xf numFmtId="0" fontId="1" fillId="0" borderId="2" xfId="12" applyFont="1">
      <alignment horizontal="center" vertical="center" wrapText="1"/>
    </xf>
    <xf numFmtId="4" fontId="13" fillId="5" borderId="3" xfId="18" applyNumberFormat="1" applyFont="1" applyFill="1" applyBorder="1" applyAlignment="1" applyProtection="1">
      <alignment horizontal="center" vertical="center" wrapText="1"/>
    </xf>
    <xf numFmtId="4" fontId="13" fillId="5" borderId="3" xfId="18" applyNumberFormat="1" applyFont="1" applyFill="1" applyBorder="1" applyAlignment="1">
      <alignment horizontal="center" vertical="center" wrapText="1"/>
    </xf>
    <xf numFmtId="4" fontId="9" fillId="5" borderId="3" xfId="18" applyNumberFormat="1" applyFont="1" applyFill="1" applyBorder="1" applyAlignment="1" applyProtection="1">
      <alignment horizontal="center" vertical="center" wrapText="1"/>
    </xf>
    <xf numFmtId="4" fontId="9" fillId="5" borderId="3" xfId="18" applyNumberFormat="1" applyFont="1" applyFill="1" applyBorder="1" applyAlignment="1">
      <alignment horizontal="center" vertical="center" wrapText="1"/>
    </xf>
    <xf numFmtId="0" fontId="3" fillId="0" borderId="1" xfId="6" applyNumberFormat="1" applyFont="1" applyBorder="1" applyAlignment="1" applyProtection="1">
      <alignment horizontal="right" wrapText="1"/>
    </xf>
    <xf numFmtId="0" fontId="7" fillId="0" borderId="0" xfId="0" applyFont="1" applyAlignment="1">
      <alignment wrapText="1"/>
    </xf>
    <xf numFmtId="0" fontId="1" fillId="0" borderId="5" xfId="5" applyNumberFormat="1" applyFont="1" applyBorder="1" applyAlignment="1" applyProtection="1">
      <alignment horizontal="right" wrapText="1"/>
    </xf>
    <xf numFmtId="0" fontId="7" fillId="0" borderId="5" xfId="0" applyFont="1" applyBorder="1" applyAlignment="1">
      <alignment horizontal="right" wrapText="1"/>
    </xf>
    <xf numFmtId="0" fontId="1" fillId="0" borderId="4" xfId="13" applyNumberFormat="1" applyFont="1" applyBorder="1" applyProtection="1">
      <alignment horizontal="center" vertical="center" wrapText="1"/>
    </xf>
    <xf numFmtId="0" fontId="1" fillId="0" borderId="4" xfId="13" applyFont="1" applyBorder="1">
      <alignment horizontal="center" vertical="center" wrapText="1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6"/>
    <cellStyle name="xl23" xfId="43"/>
    <cellStyle name="xl24" xfId="2"/>
    <cellStyle name="xl25" xfId="7"/>
    <cellStyle name="xl26" xfId="30"/>
    <cellStyle name="xl27" xfId="8"/>
    <cellStyle name="xl28" xfId="9"/>
    <cellStyle name="xl29" xfId="10"/>
    <cellStyle name="xl30" xfId="11"/>
    <cellStyle name="xl31" xfId="12"/>
    <cellStyle name="xl32" xfId="13"/>
    <cellStyle name="xl33" xfId="44"/>
    <cellStyle name="xl34" xfId="14"/>
    <cellStyle name="xl35" xfId="15"/>
    <cellStyle name="xl36" xfId="16"/>
    <cellStyle name="xl37" xfId="33"/>
    <cellStyle name="xl38" xfId="17"/>
    <cellStyle name="xl39" xfId="45"/>
    <cellStyle name="xl40" xfId="34"/>
    <cellStyle name="xl41" xfId="1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36"/>
    <cellStyle name="xl54" xfId="46"/>
    <cellStyle name="xl55" xfId="35"/>
    <cellStyle name="xl56" xfId="3"/>
    <cellStyle name="xl57" xfId="4"/>
    <cellStyle name="xl58" xfId="5"/>
    <cellStyle name="xl59" xfId="47"/>
    <cellStyle name="xl60" xfId="29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0"/>
  <sheetViews>
    <sheetView showGridLines="0" tabSelected="1" zoomScaleSheetLayoutView="100" workbookViewId="0">
      <pane ySplit="5" topLeftCell="A6" activePane="bottomLeft" state="frozen"/>
      <selection pane="bottomLeft" activeCell="A4" sqref="A4:J691"/>
    </sheetView>
  </sheetViews>
  <sheetFormatPr defaultRowHeight="12.75" outlineLevelRow="7" outlineLevelCol="1"/>
  <cols>
    <col min="1" max="1" width="66.5703125" style="2" customWidth="1"/>
    <col min="2" max="2" width="5.7109375" style="2" customWidth="1"/>
    <col min="3" max="3" width="5.85546875" style="2" customWidth="1"/>
    <col min="4" max="4" width="12.85546875" style="2" customWidth="1"/>
    <col min="5" max="5" width="6" style="2" customWidth="1"/>
    <col min="6" max="6" width="6.5703125" style="2" customWidth="1"/>
    <col min="7" max="7" width="5.5703125" style="2" customWidth="1"/>
    <col min="8" max="9" width="14.7109375" style="6" hidden="1" customWidth="1" outlineLevel="1"/>
    <col min="10" max="10" width="14.7109375" style="6" customWidth="1" collapsed="1"/>
    <col min="11" max="11" width="14.85546875" style="5" customWidth="1"/>
    <col min="12" max="12" width="15" style="7" customWidth="1"/>
    <col min="13" max="13" width="12.28515625" style="2" bestFit="1" customWidth="1"/>
    <col min="14" max="16384" width="9.140625" style="2"/>
  </cols>
  <sheetData>
    <row r="1" spans="1:12">
      <c r="A1" s="86" t="s">
        <v>163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.2" customHeight="1">
      <c r="A2" s="86" t="s">
        <v>167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.95" customHeight="1">
      <c r="A3" s="88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26.25" customHeight="1">
      <c r="A4" s="68" t="s">
        <v>1</v>
      </c>
      <c r="B4" s="70" t="s">
        <v>2</v>
      </c>
      <c r="C4" s="74" t="s">
        <v>3</v>
      </c>
      <c r="D4" s="76" t="s">
        <v>4</v>
      </c>
      <c r="E4" s="78" t="s">
        <v>5</v>
      </c>
      <c r="F4" s="80" t="s">
        <v>6</v>
      </c>
      <c r="G4" s="90" t="s">
        <v>7</v>
      </c>
      <c r="H4" s="72" t="s">
        <v>165</v>
      </c>
      <c r="I4" s="72" t="s">
        <v>166</v>
      </c>
      <c r="J4" s="72" t="s">
        <v>168</v>
      </c>
      <c r="K4" s="82" t="s">
        <v>164</v>
      </c>
      <c r="L4" s="84" t="s">
        <v>162</v>
      </c>
    </row>
    <row r="5" spans="1:12">
      <c r="A5" s="69"/>
      <c r="B5" s="71"/>
      <c r="C5" s="75"/>
      <c r="D5" s="77"/>
      <c r="E5" s="79"/>
      <c r="F5" s="81"/>
      <c r="G5" s="91"/>
      <c r="H5" s="73"/>
      <c r="I5" s="73"/>
      <c r="J5" s="73"/>
      <c r="K5" s="83"/>
      <c r="L5" s="85"/>
    </row>
    <row r="6" spans="1:12" s="3" customFormat="1" ht="26.25" customHeight="1">
      <c r="A6" s="8" t="s">
        <v>8</v>
      </c>
      <c r="B6" s="9" t="s">
        <v>9</v>
      </c>
      <c r="C6" s="9" t="s">
        <v>10</v>
      </c>
      <c r="D6" s="9" t="s">
        <v>11</v>
      </c>
      <c r="E6" s="9" t="s">
        <v>12</v>
      </c>
      <c r="F6" s="9"/>
      <c r="G6" s="10"/>
      <c r="H6" s="11">
        <f>H7+H30+H348+H746+H844+H987+H1010+H1037+H1058</f>
        <v>1210674151.27</v>
      </c>
      <c r="I6" s="11">
        <f>I7+I30+I348+I746+I844+I987+I1010+I1037+I1058</f>
        <v>1246223671.0999999</v>
      </c>
      <c r="J6" s="11">
        <f>J7+J30+J348+J746+J844+J987+J1010+J1037+J1058</f>
        <v>1300203365.8099999</v>
      </c>
      <c r="K6" s="40">
        <f>K7+K30+K348+K746+K844+K987+K1010+K1037+K1058</f>
        <v>1165874603.0699999</v>
      </c>
      <c r="L6" s="41">
        <f>L7+L30+L348+L746+L844+L987+L1010+L1037+L1058</f>
        <v>1095523804.6040001</v>
      </c>
    </row>
    <row r="7" spans="1:12" s="3" customFormat="1" ht="22.5" customHeight="1" outlineLevel="1">
      <c r="A7" s="12" t="s">
        <v>17</v>
      </c>
      <c r="B7" s="13" t="s">
        <v>9</v>
      </c>
      <c r="C7" s="13" t="s">
        <v>18</v>
      </c>
      <c r="D7" s="13" t="s">
        <v>11</v>
      </c>
      <c r="E7" s="13" t="s">
        <v>12</v>
      </c>
      <c r="F7" s="13"/>
      <c r="G7" s="14"/>
      <c r="H7" s="15">
        <f t="shared" ref="H7:J8" si="0">H8</f>
        <v>10403827.140000001</v>
      </c>
      <c r="I7" s="15">
        <f t="shared" si="0"/>
        <v>10636609.140000001</v>
      </c>
      <c r="J7" s="15">
        <f t="shared" si="0"/>
        <v>11193922.140000001</v>
      </c>
      <c r="K7" s="42">
        <f t="shared" ref="K7:L8" si="1">K8</f>
        <v>10793597.58</v>
      </c>
      <c r="L7" s="43">
        <f t="shared" si="1"/>
        <v>10123962.52</v>
      </c>
    </row>
    <row r="8" spans="1:12" s="3" customFormat="1" ht="25.5" outlineLevel="2">
      <c r="A8" s="16" t="s">
        <v>19</v>
      </c>
      <c r="B8" s="17" t="s">
        <v>9</v>
      </c>
      <c r="C8" s="17" t="s">
        <v>18</v>
      </c>
      <c r="D8" s="17" t="s">
        <v>20</v>
      </c>
      <c r="E8" s="17" t="s">
        <v>12</v>
      </c>
      <c r="F8" s="17"/>
      <c r="G8" s="18"/>
      <c r="H8" s="19">
        <f t="shared" si="0"/>
        <v>10403827.140000001</v>
      </c>
      <c r="I8" s="19">
        <f t="shared" si="0"/>
        <v>10636609.140000001</v>
      </c>
      <c r="J8" s="19">
        <f t="shared" si="0"/>
        <v>11193922.140000001</v>
      </c>
      <c r="K8" s="37">
        <f t="shared" si="1"/>
        <v>10793597.58</v>
      </c>
      <c r="L8" s="38">
        <f t="shared" si="1"/>
        <v>10123962.52</v>
      </c>
    </row>
    <row r="9" spans="1:12" s="3" customFormat="1" ht="48" customHeight="1" outlineLevel="3">
      <c r="A9" s="16" t="s">
        <v>21</v>
      </c>
      <c r="B9" s="17" t="s">
        <v>9</v>
      </c>
      <c r="C9" s="17" t="s">
        <v>18</v>
      </c>
      <c r="D9" s="17" t="s">
        <v>20</v>
      </c>
      <c r="E9" s="17" t="s">
        <v>22</v>
      </c>
      <c r="F9" s="17"/>
      <c r="G9" s="18"/>
      <c r="H9" s="19">
        <f>H10+H12+H14+H16+H18+H20+H22+H24+H26+H28</f>
        <v>10403827.140000001</v>
      </c>
      <c r="I9" s="19">
        <f>I10+I12+I14+I16+I18+I20+I22+I24+I26+I28</f>
        <v>10636609.140000001</v>
      </c>
      <c r="J9" s="59">
        <f>J10+J12+J14+J16+J18+J20+J22+J24+J26+J28</f>
        <v>11193922.140000001</v>
      </c>
      <c r="K9" s="37">
        <f t="shared" ref="K9:L9" si="2">K10+K12+K14+K16+K18+K20+K22+K24+K26+K28</f>
        <v>10793597.58</v>
      </c>
      <c r="L9" s="38">
        <f t="shared" si="2"/>
        <v>10123962.52</v>
      </c>
    </row>
    <row r="10" spans="1:12" s="3" customFormat="1" ht="15" customHeight="1" outlineLevel="4">
      <c r="A10" s="16" t="s">
        <v>23</v>
      </c>
      <c r="B10" s="17" t="s">
        <v>9</v>
      </c>
      <c r="C10" s="17" t="s">
        <v>18</v>
      </c>
      <c r="D10" s="17" t="s">
        <v>20</v>
      </c>
      <c r="E10" s="17" t="s">
        <v>22</v>
      </c>
      <c r="F10" s="17" t="s">
        <v>24</v>
      </c>
      <c r="G10" s="18"/>
      <c r="H10" s="19">
        <f>H11</f>
        <v>2276336.19</v>
      </c>
      <c r="I10" s="19">
        <f>I11</f>
        <v>2455124.19</v>
      </c>
      <c r="J10" s="19">
        <f>J11</f>
        <v>2685114.19</v>
      </c>
      <c r="K10" s="37">
        <f t="shared" ref="K10:L10" si="3">K11</f>
        <v>2180477.17</v>
      </c>
      <c r="L10" s="38">
        <f t="shared" si="3"/>
        <v>1788029.08</v>
      </c>
    </row>
    <row r="11" spans="1:12" ht="25.5" customHeight="1" outlineLevel="7">
      <c r="A11" s="20" t="s">
        <v>91</v>
      </c>
      <c r="B11" s="21" t="s">
        <v>9</v>
      </c>
      <c r="C11" s="21" t="s">
        <v>18</v>
      </c>
      <c r="D11" s="21" t="s">
        <v>20</v>
      </c>
      <c r="E11" s="21" t="s">
        <v>22</v>
      </c>
      <c r="F11" s="21" t="s">
        <v>24</v>
      </c>
      <c r="G11" s="22" t="s">
        <v>16</v>
      </c>
      <c r="H11" s="23">
        <v>2276336.19</v>
      </c>
      <c r="I11" s="23">
        <v>2455124.19</v>
      </c>
      <c r="J11" s="23">
        <v>2685114.19</v>
      </c>
      <c r="K11" s="44">
        <v>2180477.17</v>
      </c>
      <c r="L11" s="24">
        <v>1788029.08</v>
      </c>
    </row>
    <row r="12" spans="1:12" s="3" customFormat="1" ht="15" customHeight="1" outlineLevel="4">
      <c r="A12" s="16" t="s">
        <v>25</v>
      </c>
      <c r="B12" s="17" t="s">
        <v>9</v>
      </c>
      <c r="C12" s="17" t="s">
        <v>18</v>
      </c>
      <c r="D12" s="17" t="s">
        <v>20</v>
      </c>
      <c r="E12" s="17" t="s">
        <v>22</v>
      </c>
      <c r="F12" s="17" t="s">
        <v>26</v>
      </c>
      <c r="G12" s="18"/>
      <c r="H12" s="19">
        <f>H13</f>
        <v>4327198.8</v>
      </c>
      <c r="I12" s="19">
        <f>I13</f>
        <v>4327198.8</v>
      </c>
      <c r="J12" s="19">
        <f>J13</f>
        <v>4525252.8</v>
      </c>
      <c r="K12" s="37">
        <f t="shared" ref="K12:L12" si="4">K13</f>
        <v>4145247.1</v>
      </c>
      <c r="L12" s="38">
        <f t="shared" si="4"/>
        <v>4145247.1</v>
      </c>
    </row>
    <row r="13" spans="1:12" ht="25.5" outlineLevel="7">
      <c r="A13" s="25" t="s">
        <v>92</v>
      </c>
      <c r="B13" s="26" t="s">
        <v>9</v>
      </c>
      <c r="C13" s="26" t="s">
        <v>18</v>
      </c>
      <c r="D13" s="26" t="s">
        <v>20</v>
      </c>
      <c r="E13" s="26" t="s">
        <v>22</v>
      </c>
      <c r="F13" s="26" t="s">
        <v>26</v>
      </c>
      <c r="G13" s="22" t="s">
        <v>16</v>
      </c>
      <c r="H13" s="23">
        <v>4327198.8</v>
      </c>
      <c r="I13" s="23">
        <v>4327198.8</v>
      </c>
      <c r="J13" s="23">
        <v>4525252.8</v>
      </c>
      <c r="K13" s="45">
        <v>4145247.1</v>
      </c>
      <c r="L13" s="24">
        <v>4145247.1</v>
      </c>
    </row>
    <row r="14" spans="1:12" s="3" customFormat="1" ht="25.5" outlineLevel="4">
      <c r="A14" s="16" t="s">
        <v>27</v>
      </c>
      <c r="B14" s="17" t="s">
        <v>9</v>
      </c>
      <c r="C14" s="17" t="s">
        <v>18</v>
      </c>
      <c r="D14" s="17" t="s">
        <v>20</v>
      </c>
      <c r="E14" s="17" t="s">
        <v>22</v>
      </c>
      <c r="F14" s="17" t="s">
        <v>28</v>
      </c>
      <c r="G14" s="18"/>
      <c r="H14" s="19">
        <f>H15</f>
        <v>687453.51</v>
      </c>
      <c r="I14" s="19">
        <f>I15</f>
        <v>741447.51</v>
      </c>
      <c r="J14" s="19">
        <f>J15</f>
        <v>810904.51</v>
      </c>
      <c r="K14" s="37">
        <f t="shared" ref="K14:L14" si="5">K15</f>
        <v>658504.06999999995</v>
      </c>
      <c r="L14" s="38">
        <f t="shared" si="5"/>
        <v>539984.74</v>
      </c>
    </row>
    <row r="15" spans="1:12" ht="32.25" customHeight="1" outlineLevel="7">
      <c r="A15" s="25" t="s">
        <v>92</v>
      </c>
      <c r="B15" s="21" t="s">
        <v>9</v>
      </c>
      <c r="C15" s="21" t="s">
        <v>18</v>
      </c>
      <c r="D15" s="21" t="s">
        <v>20</v>
      </c>
      <c r="E15" s="21" t="s">
        <v>22</v>
      </c>
      <c r="F15" s="21" t="s">
        <v>28</v>
      </c>
      <c r="G15" s="22" t="s">
        <v>16</v>
      </c>
      <c r="H15" s="23">
        <v>687453.51</v>
      </c>
      <c r="I15" s="23">
        <v>741447.51</v>
      </c>
      <c r="J15" s="23">
        <v>810904.51</v>
      </c>
      <c r="K15" s="44">
        <v>658504.06999999995</v>
      </c>
      <c r="L15" s="24">
        <v>539984.74</v>
      </c>
    </row>
    <row r="16" spans="1:12" s="3" customFormat="1" ht="25.5" outlineLevel="4">
      <c r="A16" s="16" t="s">
        <v>29</v>
      </c>
      <c r="B16" s="17" t="s">
        <v>9</v>
      </c>
      <c r="C16" s="17" t="s">
        <v>18</v>
      </c>
      <c r="D16" s="17" t="s">
        <v>20</v>
      </c>
      <c r="E16" s="17" t="s">
        <v>22</v>
      </c>
      <c r="F16" s="17" t="s">
        <v>30</v>
      </c>
      <c r="G16" s="18"/>
      <c r="H16" s="19">
        <f>H17</f>
        <v>1306814.1000000001</v>
      </c>
      <c r="I16" s="19">
        <f>I17</f>
        <v>1306814.1000000001</v>
      </c>
      <c r="J16" s="19">
        <f>J17</f>
        <v>1366626.1</v>
      </c>
      <c r="K16" s="37">
        <f t="shared" ref="K16:L16" si="6">K17</f>
        <v>1251864.7</v>
      </c>
      <c r="L16" s="38">
        <f t="shared" si="6"/>
        <v>1251864.7</v>
      </c>
    </row>
    <row r="17" spans="1:12" ht="25.5" outlineLevel="7">
      <c r="A17" s="25" t="s">
        <v>92</v>
      </c>
      <c r="B17" s="21" t="s">
        <v>9</v>
      </c>
      <c r="C17" s="21" t="s">
        <v>18</v>
      </c>
      <c r="D17" s="21" t="s">
        <v>20</v>
      </c>
      <c r="E17" s="21" t="s">
        <v>22</v>
      </c>
      <c r="F17" s="21" t="s">
        <v>30</v>
      </c>
      <c r="G17" s="22" t="s">
        <v>16</v>
      </c>
      <c r="H17" s="23">
        <v>1306814.1000000001</v>
      </c>
      <c r="I17" s="23">
        <v>1306814.1000000001</v>
      </c>
      <c r="J17" s="23">
        <v>1366626.1</v>
      </c>
      <c r="K17" s="44">
        <v>1251864.7</v>
      </c>
      <c r="L17" s="24">
        <v>1251864.7</v>
      </c>
    </row>
    <row r="18" spans="1:12" s="3" customFormat="1" outlineLevel="4">
      <c r="A18" s="16" t="s">
        <v>31</v>
      </c>
      <c r="B18" s="17" t="s">
        <v>9</v>
      </c>
      <c r="C18" s="17" t="s">
        <v>18</v>
      </c>
      <c r="D18" s="17" t="s">
        <v>20</v>
      </c>
      <c r="E18" s="17" t="s">
        <v>22</v>
      </c>
      <c r="F18" s="17" t="s">
        <v>32</v>
      </c>
      <c r="G18" s="18"/>
      <c r="H18" s="19">
        <f>H19</f>
        <v>22380</v>
      </c>
      <c r="I18" s="19">
        <f>I19</f>
        <v>22380</v>
      </c>
      <c r="J18" s="19">
        <f>J19</f>
        <v>22380</v>
      </c>
      <c r="K18" s="37">
        <f t="shared" ref="K18:L18" si="7">K19</f>
        <v>32405.279999999999</v>
      </c>
      <c r="L18" s="38">
        <f t="shared" si="7"/>
        <v>30394.85</v>
      </c>
    </row>
    <row r="19" spans="1:12" ht="25.5" outlineLevel="7">
      <c r="A19" s="25" t="s">
        <v>92</v>
      </c>
      <c r="B19" s="21" t="s">
        <v>9</v>
      </c>
      <c r="C19" s="21" t="s">
        <v>18</v>
      </c>
      <c r="D19" s="21" t="s">
        <v>20</v>
      </c>
      <c r="E19" s="21" t="s">
        <v>22</v>
      </c>
      <c r="F19" s="21" t="s">
        <v>32</v>
      </c>
      <c r="G19" s="22" t="s">
        <v>16</v>
      </c>
      <c r="H19" s="23">
        <v>22380</v>
      </c>
      <c r="I19" s="23">
        <v>22380</v>
      </c>
      <c r="J19" s="23">
        <v>22380</v>
      </c>
      <c r="K19" s="44">
        <v>32405.279999999999</v>
      </c>
      <c r="L19" s="24">
        <v>30394.85</v>
      </c>
    </row>
    <row r="20" spans="1:12" s="3" customFormat="1" outlineLevel="4">
      <c r="A20" s="16" t="s">
        <v>33</v>
      </c>
      <c r="B20" s="17" t="s">
        <v>9</v>
      </c>
      <c r="C20" s="17" t="s">
        <v>18</v>
      </c>
      <c r="D20" s="17" t="s">
        <v>20</v>
      </c>
      <c r="E20" s="17" t="s">
        <v>22</v>
      </c>
      <c r="F20" s="17" t="s">
        <v>34</v>
      </c>
      <c r="G20" s="18"/>
      <c r="H20" s="19">
        <f>H21</f>
        <v>153747.29999999999</v>
      </c>
      <c r="I20" s="19">
        <f>I21</f>
        <v>153747.29999999999</v>
      </c>
      <c r="J20" s="19">
        <f>J21</f>
        <v>153747.29999999999</v>
      </c>
      <c r="K20" s="37">
        <f t="shared" ref="K20:L20" si="8">K21</f>
        <v>147279.15</v>
      </c>
      <c r="L20" s="38">
        <f t="shared" si="8"/>
        <v>138141.95000000001</v>
      </c>
    </row>
    <row r="21" spans="1:12" ht="25.5" outlineLevel="7">
      <c r="A21" s="25" t="s">
        <v>92</v>
      </c>
      <c r="B21" s="21" t="s">
        <v>9</v>
      </c>
      <c r="C21" s="21" t="s">
        <v>18</v>
      </c>
      <c r="D21" s="21" t="s">
        <v>20</v>
      </c>
      <c r="E21" s="21" t="s">
        <v>22</v>
      </c>
      <c r="F21" s="21" t="s">
        <v>34</v>
      </c>
      <c r="G21" s="22" t="s">
        <v>16</v>
      </c>
      <c r="H21" s="23">
        <v>153747.29999999999</v>
      </c>
      <c r="I21" s="23">
        <v>153747.29999999999</v>
      </c>
      <c r="J21" s="23">
        <v>153747.29999999999</v>
      </c>
      <c r="K21" s="44">
        <v>147279.15</v>
      </c>
      <c r="L21" s="24">
        <v>138141.95000000001</v>
      </c>
    </row>
    <row r="22" spans="1:12" s="3" customFormat="1" outlineLevel="4">
      <c r="A22" s="16" t="s">
        <v>35</v>
      </c>
      <c r="B22" s="17" t="s">
        <v>9</v>
      </c>
      <c r="C22" s="17" t="s">
        <v>18</v>
      </c>
      <c r="D22" s="17" t="s">
        <v>20</v>
      </c>
      <c r="E22" s="17" t="s">
        <v>22</v>
      </c>
      <c r="F22" s="17" t="s">
        <v>36</v>
      </c>
      <c r="G22" s="18"/>
      <c r="H22" s="19">
        <f>H23</f>
        <v>55877.67</v>
      </c>
      <c r="I22" s="19">
        <f>I23</f>
        <v>55877.67</v>
      </c>
      <c r="J22" s="19">
        <f>J23</f>
        <v>55877.67</v>
      </c>
      <c r="K22" s="37">
        <f t="shared" ref="K22:L22" si="9">K23</f>
        <v>53526.9</v>
      </c>
      <c r="L22" s="38">
        <f t="shared" si="9"/>
        <v>50206.09</v>
      </c>
    </row>
    <row r="23" spans="1:12" ht="25.5" outlineLevel="7">
      <c r="A23" s="25" t="s">
        <v>92</v>
      </c>
      <c r="B23" s="21" t="s">
        <v>9</v>
      </c>
      <c r="C23" s="21" t="s">
        <v>18</v>
      </c>
      <c r="D23" s="21" t="s">
        <v>20</v>
      </c>
      <c r="E23" s="21" t="s">
        <v>22</v>
      </c>
      <c r="F23" s="21" t="s">
        <v>36</v>
      </c>
      <c r="G23" s="22" t="s">
        <v>16</v>
      </c>
      <c r="H23" s="23">
        <v>55877.67</v>
      </c>
      <c r="I23" s="23">
        <v>55877.67</v>
      </c>
      <c r="J23" s="23">
        <v>55877.67</v>
      </c>
      <c r="K23" s="44">
        <v>53526.9</v>
      </c>
      <c r="L23" s="24">
        <v>50206.09</v>
      </c>
    </row>
    <row r="24" spans="1:12" s="3" customFormat="1" outlineLevel="4">
      <c r="A24" s="16" t="s">
        <v>37</v>
      </c>
      <c r="B24" s="17" t="s">
        <v>9</v>
      </c>
      <c r="C24" s="17" t="s">
        <v>18</v>
      </c>
      <c r="D24" s="17" t="s">
        <v>20</v>
      </c>
      <c r="E24" s="17" t="s">
        <v>22</v>
      </c>
      <c r="F24" s="17" t="s">
        <v>38</v>
      </c>
      <c r="G24" s="18"/>
      <c r="H24" s="19">
        <f>H25</f>
        <v>2583.19</v>
      </c>
      <c r="I24" s="19">
        <f>I25</f>
        <v>2583.19</v>
      </c>
      <c r="J24" s="19">
        <f>J25</f>
        <v>2583.19</v>
      </c>
      <c r="K24" s="37">
        <f t="shared" ref="K24:L24" si="10">K25</f>
        <v>2474.5100000000002</v>
      </c>
      <c r="L24" s="38">
        <f t="shared" si="10"/>
        <v>2320.9899999999998</v>
      </c>
    </row>
    <row r="25" spans="1:12" ht="25.5" outlineLevel="7">
      <c r="A25" s="25" t="s">
        <v>92</v>
      </c>
      <c r="B25" s="21" t="s">
        <v>9</v>
      </c>
      <c r="C25" s="21" t="s">
        <v>18</v>
      </c>
      <c r="D25" s="21" t="s">
        <v>20</v>
      </c>
      <c r="E25" s="21" t="s">
        <v>22</v>
      </c>
      <c r="F25" s="21" t="s">
        <v>38</v>
      </c>
      <c r="G25" s="22" t="s">
        <v>16</v>
      </c>
      <c r="H25" s="23">
        <v>2583.19</v>
      </c>
      <c r="I25" s="23">
        <v>2583.19</v>
      </c>
      <c r="J25" s="23">
        <v>2583.19</v>
      </c>
      <c r="K25" s="44">
        <v>2474.5100000000002</v>
      </c>
      <c r="L25" s="24">
        <v>2320.9899999999998</v>
      </c>
    </row>
    <row r="26" spans="1:12" s="3" customFormat="1" outlineLevel="4">
      <c r="A26" s="16" t="s">
        <v>39</v>
      </c>
      <c r="B26" s="17" t="s">
        <v>9</v>
      </c>
      <c r="C26" s="17" t="s">
        <v>18</v>
      </c>
      <c r="D26" s="17" t="s">
        <v>20</v>
      </c>
      <c r="E26" s="17" t="s">
        <v>22</v>
      </c>
      <c r="F26" s="17" t="s">
        <v>40</v>
      </c>
      <c r="G26" s="18"/>
      <c r="H26" s="19">
        <f>H27</f>
        <v>1343627.04</v>
      </c>
      <c r="I26" s="19">
        <f>I27</f>
        <v>1119811.8999999999</v>
      </c>
      <c r="J26" s="19">
        <f>J27</f>
        <v>1119811.8999999999</v>
      </c>
      <c r="K26" s="37">
        <f t="shared" ref="K26:L26" si="11">K27</f>
        <v>2071763.11</v>
      </c>
      <c r="L26" s="38">
        <f t="shared" si="11"/>
        <v>1943230.88</v>
      </c>
    </row>
    <row r="27" spans="1:12" ht="25.5" outlineLevel="7">
      <c r="A27" s="25" t="s">
        <v>92</v>
      </c>
      <c r="B27" s="21" t="s">
        <v>9</v>
      </c>
      <c r="C27" s="21" t="s">
        <v>18</v>
      </c>
      <c r="D27" s="21" t="s">
        <v>20</v>
      </c>
      <c r="E27" s="21" t="s">
        <v>22</v>
      </c>
      <c r="F27" s="21" t="s">
        <v>40</v>
      </c>
      <c r="G27" s="22" t="s">
        <v>16</v>
      </c>
      <c r="H27" s="23">
        <v>1343627.04</v>
      </c>
      <c r="I27" s="23">
        <v>1119811.8999999999</v>
      </c>
      <c r="J27" s="23">
        <v>1119811.8999999999</v>
      </c>
      <c r="K27" s="44">
        <v>2071763.11</v>
      </c>
      <c r="L27" s="24">
        <v>1943230.88</v>
      </c>
    </row>
    <row r="28" spans="1:12" s="3" customFormat="1" outlineLevel="4">
      <c r="A28" s="16" t="s">
        <v>13</v>
      </c>
      <c r="B28" s="17" t="s">
        <v>9</v>
      </c>
      <c r="C28" s="17" t="s">
        <v>18</v>
      </c>
      <c r="D28" s="17" t="s">
        <v>20</v>
      </c>
      <c r="E28" s="17" t="s">
        <v>22</v>
      </c>
      <c r="F28" s="17" t="s">
        <v>14</v>
      </c>
      <c r="G28" s="18"/>
      <c r="H28" s="19">
        <f>H29</f>
        <v>227809.34</v>
      </c>
      <c r="I28" s="19">
        <f>I29</f>
        <v>451624.48</v>
      </c>
      <c r="J28" s="19">
        <f>J29</f>
        <v>451624.48</v>
      </c>
      <c r="K28" s="37">
        <f t="shared" ref="K28:L28" si="12">K29</f>
        <v>250055.59</v>
      </c>
      <c r="L28" s="38">
        <f t="shared" si="12"/>
        <v>234542.14</v>
      </c>
    </row>
    <row r="29" spans="1:12" ht="25.5" outlineLevel="7">
      <c r="A29" s="25" t="s">
        <v>92</v>
      </c>
      <c r="B29" s="21" t="s">
        <v>9</v>
      </c>
      <c r="C29" s="21" t="s">
        <v>18</v>
      </c>
      <c r="D29" s="21" t="s">
        <v>20</v>
      </c>
      <c r="E29" s="21" t="s">
        <v>22</v>
      </c>
      <c r="F29" s="21" t="s">
        <v>14</v>
      </c>
      <c r="G29" s="22" t="s">
        <v>16</v>
      </c>
      <c r="H29" s="23">
        <v>227809.34</v>
      </c>
      <c r="I29" s="23">
        <v>451624.48</v>
      </c>
      <c r="J29" s="23">
        <v>451624.48</v>
      </c>
      <c r="K29" s="44">
        <v>250055.59</v>
      </c>
      <c r="L29" s="24">
        <v>234542.14</v>
      </c>
    </row>
    <row r="30" spans="1:12" s="3" customFormat="1" ht="27.75" customHeight="1" outlineLevel="1">
      <c r="A30" s="12" t="s">
        <v>41</v>
      </c>
      <c r="B30" s="13" t="s">
        <v>9</v>
      </c>
      <c r="C30" s="13" t="s">
        <v>42</v>
      </c>
      <c r="D30" s="13" t="s">
        <v>11</v>
      </c>
      <c r="E30" s="13" t="s">
        <v>12</v>
      </c>
      <c r="F30" s="13"/>
      <c r="G30" s="14"/>
      <c r="H30" s="15">
        <f>H31+H55+H67+H113+H137+H149+H218+H229+H265+H285+H309</f>
        <v>680584700.23999989</v>
      </c>
      <c r="I30" s="15">
        <f>I31+I55+I67+I113+I137+I149+I218+I229+I265+I285+I309</f>
        <v>694229220.33999991</v>
      </c>
      <c r="J30" s="15">
        <f>J31+J55+J67+J113+J137+J149+J218+J229+J265+J285+J309</f>
        <v>716937599.71999991</v>
      </c>
      <c r="K30" s="42">
        <f t="shared" ref="K30:L30" si="13">K31+K55+K67+K113+K137+K149+K218+K229+K265+K285+K309</f>
        <v>664996670.06999981</v>
      </c>
      <c r="L30" s="43">
        <f t="shared" si="13"/>
        <v>625720350.47000003</v>
      </c>
    </row>
    <row r="31" spans="1:12" s="3" customFormat="1" ht="25.5" outlineLevel="2">
      <c r="A31" s="16" t="s">
        <v>19</v>
      </c>
      <c r="B31" s="17" t="s">
        <v>9</v>
      </c>
      <c r="C31" s="17" t="s">
        <v>42</v>
      </c>
      <c r="D31" s="17" t="s">
        <v>43</v>
      </c>
      <c r="E31" s="17" t="s">
        <v>12</v>
      </c>
      <c r="F31" s="17"/>
      <c r="G31" s="18"/>
      <c r="H31" s="19">
        <f>H32</f>
        <v>148214594.25999999</v>
      </c>
      <c r="I31" s="19">
        <f>I32</f>
        <v>154803882.43000001</v>
      </c>
      <c r="J31" s="19">
        <f>J32</f>
        <v>164093228.42999998</v>
      </c>
      <c r="K31" s="37">
        <f t="shared" ref="K31:L31" si="14">K32</f>
        <v>142458945.57999998</v>
      </c>
      <c r="L31" s="38">
        <f t="shared" si="14"/>
        <v>133620789.2</v>
      </c>
    </row>
    <row r="32" spans="1:12" s="3" customFormat="1" ht="51" outlineLevel="3">
      <c r="A32" s="16" t="s">
        <v>21</v>
      </c>
      <c r="B32" s="17" t="s">
        <v>9</v>
      </c>
      <c r="C32" s="17" t="s">
        <v>42</v>
      </c>
      <c r="D32" s="17" t="s">
        <v>43</v>
      </c>
      <c r="E32" s="17" t="s">
        <v>22</v>
      </c>
      <c r="F32" s="17"/>
      <c r="G32" s="18"/>
      <c r="H32" s="19">
        <f>H33+H35+H37+H39+H41+H43+H45+H47+H49+H51+H53</f>
        <v>148214594.25999999</v>
      </c>
      <c r="I32" s="37">
        <f>I33+I35+I37+I39+I41+I43+I45+I47+I49+I51+I53</f>
        <v>154803882.43000001</v>
      </c>
      <c r="J32" s="59">
        <f>J33+J35+J37+J39+J41+J43+J45+J47+J49+J51+J53</f>
        <v>164093228.42999998</v>
      </c>
      <c r="K32" s="37">
        <f t="shared" ref="K32:L32" si="15">K33+K35+K37+K39+K41+K43+K45+K47+K49+K51+K53</f>
        <v>142458945.57999998</v>
      </c>
      <c r="L32" s="38">
        <f t="shared" si="15"/>
        <v>133620789.2</v>
      </c>
    </row>
    <row r="33" spans="1:12" s="3" customFormat="1" outlineLevel="4">
      <c r="A33" s="16" t="s">
        <v>23</v>
      </c>
      <c r="B33" s="17" t="s">
        <v>9</v>
      </c>
      <c r="C33" s="17" t="s">
        <v>42</v>
      </c>
      <c r="D33" s="17" t="s">
        <v>43</v>
      </c>
      <c r="E33" s="17" t="s">
        <v>22</v>
      </c>
      <c r="F33" s="17" t="s">
        <v>24</v>
      </c>
      <c r="G33" s="18"/>
      <c r="H33" s="19">
        <f>H34</f>
        <v>25719833.949999999</v>
      </c>
      <c r="I33" s="37">
        <f>I34</f>
        <v>27088167.949999999</v>
      </c>
      <c r="J33" s="37">
        <f>J34</f>
        <v>29005452.949999999</v>
      </c>
      <c r="K33" s="37">
        <f t="shared" ref="K33:L33" si="16">K34</f>
        <v>24659066.59</v>
      </c>
      <c r="L33" s="38">
        <f t="shared" si="16"/>
        <v>19437738.690000001</v>
      </c>
    </row>
    <row r="34" spans="1:12" ht="38.25" outlineLevel="7">
      <c r="A34" s="25" t="s">
        <v>93</v>
      </c>
      <c r="B34" s="26" t="s">
        <v>9</v>
      </c>
      <c r="C34" s="26" t="s">
        <v>42</v>
      </c>
      <c r="D34" s="26" t="s">
        <v>43</v>
      </c>
      <c r="E34" s="26" t="s">
        <v>22</v>
      </c>
      <c r="F34" s="26" t="s">
        <v>24</v>
      </c>
      <c r="G34" s="27" t="s">
        <v>16</v>
      </c>
      <c r="H34" s="23">
        <v>25719833.949999999</v>
      </c>
      <c r="I34" s="57">
        <v>27088167.949999999</v>
      </c>
      <c r="J34" s="57">
        <v>29005452.949999999</v>
      </c>
      <c r="K34" s="44">
        <v>24659066.59</v>
      </c>
      <c r="L34" s="24">
        <v>19437738.690000001</v>
      </c>
    </row>
    <row r="35" spans="1:12" s="3" customFormat="1" outlineLevel="4">
      <c r="A35" s="16" t="s">
        <v>25</v>
      </c>
      <c r="B35" s="17" t="s">
        <v>9</v>
      </c>
      <c r="C35" s="17" t="s">
        <v>42</v>
      </c>
      <c r="D35" s="17" t="s">
        <v>43</v>
      </c>
      <c r="E35" s="17" t="s">
        <v>22</v>
      </c>
      <c r="F35" s="17" t="s">
        <v>26</v>
      </c>
      <c r="G35" s="18"/>
      <c r="H35" s="19">
        <f>H36</f>
        <v>62136937.100000001</v>
      </c>
      <c r="I35" s="37">
        <f>I36</f>
        <v>65829516.299999997</v>
      </c>
      <c r="J35" s="37">
        <f>J36</f>
        <v>70955384.299999997</v>
      </c>
      <c r="K35" s="37">
        <f t="shared" ref="K35:L35" si="17">K36</f>
        <v>59501570.100000001</v>
      </c>
      <c r="L35" s="38">
        <f t="shared" si="17"/>
        <v>59501570.100000001</v>
      </c>
    </row>
    <row r="36" spans="1:12" ht="38.25" outlineLevel="7">
      <c r="A36" s="25" t="s">
        <v>93</v>
      </c>
      <c r="B36" s="26" t="s">
        <v>9</v>
      </c>
      <c r="C36" s="26" t="s">
        <v>42</v>
      </c>
      <c r="D36" s="26" t="s">
        <v>43</v>
      </c>
      <c r="E36" s="26" t="s">
        <v>22</v>
      </c>
      <c r="F36" s="26" t="s">
        <v>26</v>
      </c>
      <c r="G36" s="27" t="s">
        <v>16</v>
      </c>
      <c r="H36" s="23">
        <v>62136937.100000001</v>
      </c>
      <c r="I36" s="57">
        <v>65829516.299999997</v>
      </c>
      <c r="J36" s="57">
        <v>70955384.299999997</v>
      </c>
      <c r="K36" s="44">
        <v>59501570.100000001</v>
      </c>
      <c r="L36" s="24">
        <v>59501570.100000001</v>
      </c>
    </row>
    <row r="37" spans="1:12" s="3" customFormat="1" ht="25.5" outlineLevel="4">
      <c r="A37" s="16" t="s">
        <v>27</v>
      </c>
      <c r="B37" s="17" t="s">
        <v>9</v>
      </c>
      <c r="C37" s="17" t="s">
        <v>42</v>
      </c>
      <c r="D37" s="17" t="s">
        <v>43</v>
      </c>
      <c r="E37" s="17" t="s">
        <v>22</v>
      </c>
      <c r="F37" s="17" t="s">
        <v>28</v>
      </c>
      <c r="G37" s="18"/>
      <c r="H37" s="19">
        <f>H38</f>
        <v>7767389.9100000001</v>
      </c>
      <c r="I37" s="37">
        <f>I38</f>
        <v>8180626.9100000001</v>
      </c>
      <c r="J37" s="37">
        <f>J38</f>
        <v>8759646.9100000001</v>
      </c>
      <c r="K37" s="37">
        <f t="shared" ref="K37:L37" si="18">K38</f>
        <v>8258415.5099999998</v>
      </c>
      <c r="L37" s="38">
        <f t="shared" si="18"/>
        <v>6509772.8700000001</v>
      </c>
    </row>
    <row r="38" spans="1:12" ht="38.25" outlineLevel="7">
      <c r="A38" s="25" t="s">
        <v>93</v>
      </c>
      <c r="B38" s="26" t="s">
        <v>9</v>
      </c>
      <c r="C38" s="26" t="s">
        <v>42</v>
      </c>
      <c r="D38" s="26" t="s">
        <v>43</v>
      </c>
      <c r="E38" s="26" t="s">
        <v>22</v>
      </c>
      <c r="F38" s="26" t="s">
        <v>28</v>
      </c>
      <c r="G38" s="27" t="s">
        <v>16</v>
      </c>
      <c r="H38" s="23">
        <v>7767389.9100000001</v>
      </c>
      <c r="I38" s="57">
        <v>8180626.9100000001</v>
      </c>
      <c r="J38" s="57">
        <v>8759646.9100000001</v>
      </c>
      <c r="K38" s="44">
        <v>8258415.5099999998</v>
      </c>
      <c r="L38" s="24">
        <v>6509772.8700000001</v>
      </c>
    </row>
    <row r="39" spans="1:12" s="3" customFormat="1" ht="25.5" outlineLevel="4">
      <c r="A39" s="16" t="s">
        <v>29</v>
      </c>
      <c r="B39" s="17" t="s">
        <v>9</v>
      </c>
      <c r="C39" s="17" t="s">
        <v>42</v>
      </c>
      <c r="D39" s="17" t="s">
        <v>43</v>
      </c>
      <c r="E39" s="17" t="s">
        <v>22</v>
      </c>
      <c r="F39" s="17" t="s">
        <v>30</v>
      </c>
      <c r="G39" s="18"/>
      <c r="H39" s="19">
        <f>H40</f>
        <v>21656178</v>
      </c>
      <c r="I39" s="37">
        <f>I40</f>
        <v>22771315.969999999</v>
      </c>
      <c r="J39" s="37">
        <f>J40</f>
        <v>24438488.969999999</v>
      </c>
      <c r="K39" s="37">
        <f t="shared" ref="K39:L39" si="19">K40</f>
        <v>19927302.899999999</v>
      </c>
      <c r="L39" s="38">
        <f t="shared" si="19"/>
        <v>19927302.899999999</v>
      </c>
    </row>
    <row r="40" spans="1:12" ht="38.25" outlineLevel="7">
      <c r="A40" s="25" t="s">
        <v>93</v>
      </c>
      <c r="B40" s="26" t="s">
        <v>9</v>
      </c>
      <c r="C40" s="26" t="s">
        <v>42</v>
      </c>
      <c r="D40" s="26" t="s">
        <v>43</v>
      </c>
      <c r="E40" s="26" t="s">
        <v>22</v>
      </c>
      <c r="F40" s="26" t="s">
        <v>30</v>
      </c>
      <c r="G40" s="27" t="s">
        <v>16</v>
      </c>
      <c r="H40" s="23">
        <v>21656178</v>
      </c>
      <c r="I40" s="57">
        <v>22771315.969999999</v>
      </c>
      <c r="J40" s="57">
        <v>24438488.969999999</v>
      </c>
      <c r="K40" s="44">
        <v>19927302.899999999</v>
      </c>
      <c r="L40" s="46">
        <v>19927302.899999999</v>
      </c>
    </row>
    <row r="41" spans="1:12" s="3" customFormat="1" outlineLevel="4">
      <c r="A41" s="16" t="s">
        <v>31</v>
      </c>
      <c r="B41" s="17" t="s">
        <v>9</v>
      </c>
      <c r="C41" s="17" t="s">
        <v>42</v>
      </c>
      <c r="D41" s="17" t="s">
        <v>43</v>
      </c>
      <c r="E41" s="17" t="s">
        <v>22</v>
      </c>
      <c r="F41" s="17" t="s">
        <v>32</v>
      </c>
      <c r="G41" s="18"/>
      <c r="H41" s="19">
        <f>H42</f>
        <v>219713.95</v>
      </c>
      <c r="I41" s="37">
        <f>I42</f>
        <v>219713.95</v>
      </c>
      <c r="J41" s="37">
        <f>J42</f>
        <v>219713.95</v>
      </c>
      <c r="K41" s="37">
        <f t="shared" ref="K41:L41" si="20">K42</f>
        <v>210470.58</v>
      </c>
      <c r="L41" s="38">
        <f t="shared" si="20"/>
        <v>197412.98</v>
      </c>
    </row>
    <row r="42" spans="1:12" ht="38.25" outlineLevel="7">
      <c r="A42" s="25" t="s">
        <v>93</v>
      </c>
      <c r="B42" s="26" t="s">
        <v>9</v>
      </c>
      <c r="C42" s="26" t="s">
        <v>42</v>
      </c>
      <c r="D42" s="26" t="s">
        <v>43</v>
      </c>
      <c r="E42" s="26" t="s">
        <v>22</v>
      </c>
      <c r="F42" s="26" t="s">
        <v>32</v>
      </c>
      <c r="G42" s="27" t="s">
        <v>16</v>
      </c>
      <c r="H42" s="23">
        <v>219713.95</v>
      </c>
      <c r="I42" s="57">
        <v>219713.95</v>
      </c>
      <c r="J42" s="57">
        <v>219713.95</v>
      </c>
      <c r="K42" s="44">
        <v>210470.58</v>
      </c>
      <c r="L42" s="24">
        <v>197412.98</v>
      </c>
    </row>
    <row r="43" spans="1:12" s="3" customFormat="1" outlineLevel="4">
      <c r="A43" s="16" t="s">
        <v>33</v>
      </c>
      <c r="B43" s="17" t="s">
        <v>9</v>
      </c>
      <c r="C43" s="17" t="s">
        <v>42</v>
      </c>
      <c r="D43" s="17" t="s">
        <v>43</v>
      </c>
      <c r="E43" s="17" t="s">
        <v>22</v>
      </c>
      <c r="F43" s="17" t="s">
        <v>34</v>
      </c>
      <c r="G43" s="18"/>
      <c r="H43" s="19">
        <f>H44</f>
        <v>6990979</v>
      </c>
      <c r="I43" s="37">
        <f>I44</f>
        <v>6990979</v>
      </c>
      <c r="J43" s="37">
        <f>J44</f>
        <v>6990979</v>
      </c>
      <c r="K43" s="37">
        <f t="shared" ref="K43:L43" si="21">K44</f>
        <v>6875058.0300000003</v>
      </c>
      <c r="L43" s="38">
        <f t="shared" si="21"/>
        <v>6448529.2699999996</v>
      </c>
    </row>
    <row r="44" spans="1:12" ht="38.25" outlineLevel="7">
      <c r="A44" s="25" t="s">
        <v>93</v>
      </c>
      <c r="B44" s="26" t="s">
        <v>9</v>
      </c>
      <c r="C44" s="26" t="s">
        <v>42</v>
      </c>
      <c r="D44" s="26" t="s">
        <v>43</v>
      </c>
      <c r="E44" s="26" t="s">
        <v>22</v>
      </c>
      <c r="F44" s="26" t="s">
        <v>34</v>
      </c>
      <c r="G44" s="27" t="s">
        <v>16</v>
      </c>
      <c r="H44" s="23">
        <v>6990979</v>
      </c>
      <c r="I44" s="57">
        <v>6990979</v>
      </c>
      <c r="J44" s="57">
        <v>6990979</v>
      </c>
      <c r="K44" s="44">
        <v>6875058.0300000003</v>
      </c>
      <c r="L44" s="24">
        <v>6448529.2699999996</v>
      </c>
    </row>
    <row r="45" spans="1:12" s="3" customFormat="1" outlineLevel="4">
      <c r="A45" s="16" t="s">
        <v>35</v>
      </c>
      <c r="B45" s="17" t="s">
        <v>9</v>
      </c>
      <c r="C45" s="17" t="s">
        <v>42</v>
      </c>
      <c r="D45" s="17" t="s">
        <v>43</v>
      </c>
      <c r="E45" s="17" t="s">
        <v>22</v>
      </c>
      <c r="F45" s="17" t="s">
        <v>36</v>
      </c>
      <c r="G45" s="18"/>
      <c r="H45" s="19">
        <f>H46</f>
        <v>2110185</v>
      </c>
      <c r="I45" s="37">
        <f>I46</f>
        <v>2110185</v>
      </c>
      <c r="J45" s="37">
        <f>J46</f>
        <v>2110185</v>
      </c>
      <c r="K45" s="37">
        <f t="shared" ref="K45:L45" si="22">K46</f>
        <v>1867205.51</v>
      </c>
      <c r="L45" s="38">
        <f t="shared" si="22"/>
        <v>1751364.03</v>
      </c>
    </row>
    <row r="46" spans="1:12" ht="38.25" outlineLevel="7">
      <c r="A46" s="25" t="s">
        <v>93</v>
      </c>
      <c r="B46" s="26" t="s">
        <v>9</v>
      </c>
      <c r="C46" s="26" t="s">
        <v>42</v>
      </c>
      <c r="D46" s="26" t="s">
        <v>43</v>
      </c>
      <c r="E46" s="26" t="s">
        <v>22</v>
      </c>
      <c r="F46" s="26" t="s">
        <v>36</v>
      </c>
      <c r="G46" s="27" t="s">
        <v>16</v>
      </c>
      <c r="H46" s="23">
        <v>2110185</v>
      </c>
      <c r="I46" s="57">
        <v>2110185</v>
      </c>
      <c r="J46" s="57">
        <v>2110185</v>
      </c>
      <c r="K46" s="44">
        <v>1867205.51</v>
      </c>
      <c r="L46" s="24">
        <v>1751364.03</v>
      </c>
    </row>
    <row r="47" spans="1:12" s="3" customFormat="1" outlineLevel="4">
      <c r="A47" s="16" t="s">
        <v>37</v>
      </c>
      <c r="B47" s="17" t="s">
        <v>9</v>
      </c>
      <c r="C47" s="17" t="s">
        <v>42</v>
      </c>
      <c r="D47" s="17" t="s">
        <v>43</v>
      </c>
      <c r="E47" s="17" t="s">
        <v>22</v>
      </c>
      <c r="F47" s="17" t="s">
        <v>38</v>
      </c>
      <c r="G47" s="18"/>
      <c r="H47" s="19">
        <f>H48</f>
        <v>836470</v>
      </c>
      <c r="I47" s="37">
        <f>I48</f>
        <v>836470</v>
      </c>
      <c r="J47" s="37">
        <f>J48</f>
        <v>836470</v>
      </c>
      <c r="K47" s="37">
        <f t="shared" ref="K47:L47" si="23">K48</f>
        <v>820367.64</v>
      </c>
      <c r="L47" s="38">
        <f t="shared" si="23"/>
        <v>769472.01</v>
      </c>
    </row>
    <row r="48" spans="1:12" ht="38.25" outlineLevel="7">
      <c r="A48" s="25" t="s">
        <v>93</v>
      </c>
      <c r="B48" s="26" t="s">
        <v>9</v>
      </c>
      <c r="C48" s="26" t="s">
        <v>42</v>
      </c>
      <c r="D48" s="26" t="s">
        <v>43</v>
      </c>
      <c r="E48" s="26" t="s">
        <v>22</v>
      </c>
      <c r="F48" s="26" t="s">
        <v>38</v>
      </c>
      <c r="G48" s="27" t="s">
        <v>16</v>
      </c>
      <c r="H48" s="23">
        <v>836470</v>
      </c>
      <c r="I48" s="57">
        <v>836470</v>
      </c>
      <c r="J48" s="57">
        <v>836470</v>
      </c>
      <c r="K48" s="44">
        <v>820367.64</v>
      </c>
      <c r="L48" s="24">
        <v>769472.01</v>
      </c>
    </row>
    <row r="49" spans="1:12" s="3" customFormat="1" outlineLevel="4">
      <c r="A49" s="16" t="s">
        <v>44</v>
      </c>
      <c r="B49" s="17" t="s">
        <v>9</v>
      </c>
      <c r="C49" s="17" t="s">
        <v>42</v>
      </c>
      <c r="D49" s="17" t="s">
        <v>43</v>
      </c>
      <c r="E49" s="17" t="s">
        <v>22</v>
      </c>
      <c r="F49" s="17" t="s">
        <v>45</v>
      </c>
      <c r="G49" s="18"/>
      <c r="H49" s="19">
        <f>H50</f>
        <v>7252970.9699999997</v>
      </c>
      <c r="I49" s="37">
        <f>I50</f>
        <v>7252970.9699999997</v>
      </c>
      <c r="J49" s="37">
        <f>J50</f>
        <v>7252970.9699999997</v>
      </c>
      <c r="K49" s="37">
        <f t="shared" ref="K49:L49" si="24">K50</f>
        <v>6824165.5800000001</v>
      </c>
      <c r="L49" s="38">
        <f t="shared" si="24"/>
        <v>6400794.1900000004</v>
      </c>
    </row>
    <row r="50" spans="1:12" ht="38.25" outlineLevel="7">
      <c r="A50" s="25" t="s">
        <v>93</v>
      </c>
      <c r="B50" s="26" t="s">
        <v>9</v>
      </c>
      <c r="C50" s="26" t="s">
        <v>42</v>
      </c>
      <c r="D50" s="26" t="s">
        <v>43</v>
      </c>
      <c r="E50" s="26" t="s">
        <v>22</v>
      </c>
      <c r="F50" s="26" t="s">
        <v>45</v>
      </c>
      <c r="G50" s="27" t="s">
        <v>16</v>
      </c>
      <c r="H50" s="23">
        <v>7252970.9699999997</v>
      </c>
      <c r="I50" s="57">
        <v>7252970.9699999997</v>
      </c>
      <c r="J50" s="57">
        <v>7252970.9699999997</v>
      </c>
      <c r="K50" s="44">
        <v>6824165.5800000001</v>
      </c>
      <c r="L50" s="24">
        <v>6400794.1900000004</v>
      </c>
    </row>
    <row r="51" spans="1:12" s="3" customFormat="1" outlineLevel="4">
      <c r="A51" s="16" t="s">
        <v>46</v>
      </c>
      <c r="B51" s="17" t="s">
        <v>9</v>
      </c>
      <c r="C51" s="17" t="s">
        <v>42</v>
      </c>
      <c r="D51" s="17" t="s">
        <v>43</v>
      </c>
      <c r="E51" s="17" t="s">
        <v>22</v>
      </c>
      <c r="F51" s="17" t="s">
        <v>47</v>
      </c>
      <c r="G51" s="18"/>
      <c r="H51" s="19">
        <f>H52</f>
        <v>9513584.2799999993</v>
      </c>
      <c r="I51" s="37">
        <f>I52</f>
        <v>9513584.2799999993</v>
      </c>
      <c r="J51" s="37">
        <f>J52</f>
        <v>9513584.2799999993</v>
      </c>
      <c r="K51" s="37">
        <f t="shared" ref="K51:L51" si="25">K52</f>
        <v>9113347.7899999991</v>
      </c>
      <c r="L51" s="38">
        <f t="shared" si="25"/>
        <v>8547955.4700000007</v>
      </c>
    </row>
    <row r="52" spans="1:12" ht="38.25" outlineLevel="7">
      <c r="A52" s="25" t="s">
        <v>93</v>
      </c>
      <c r="B52" s="26" t="s">
        <v>9</v>
      </c>
      <c r="C52" s="26" t="s">
        <v>42</v>
      </c>
      <c r="D52" s="26" t="s">
        <v>43</v>
      </c>
      <c r="E52" s="26" t="s">
        <v>22</v>
      </c>
      <c r="F52" s="26" t="s">
        <v>47</v>
      </c>
      <c r="G52" s="27" t="s">
        <v>16</v>
      </c>
      <c r="H52" s="23">
        <v>9513584.2799999993</v>
      </c>
      <c r="I52" s="57">
        <v>9513584.2799999993</v>
      </c>
      <c r="J52" s="57">
        <v>9513584.2799999993</v>
      </c>
      <c r="K52" s="44">
        <v>9113347.7899999991</v>
      </c>
      <c r="L52" s="24">
        <v>8547955.4700000007</v>
      </c>
    </row>
    <row r="53" spans="1:12" s="3" customFormat="1" outlineLevel="4">
      <c r="A53" s="16" t="s">
        <v>13</v>
      </c>
      <c r="B53" s="17" t="s">
        <v>9</v>
      </c>
      <c r="C53" s="17" t="s">
        <v>42</v>
      </c>
      <c r="D53" s="17" t="s">
        <v>43</v>
      </c>
      <c r="E53" s="17" t="s">
        <v>22</v>
      </c>
      <c r="F53" s="17" t="s">
        <v>14</v>
      </c>
      <c r="G53" s="18"/>
      <c r="H53" s="19">
        <f>H54</f>
        <v>4010352.1</v>
      </c>
      <c r="I53" s="37">
        <f>I54</f>
        <v>4010352.1</v>
      </c>
      <c r="J53" s="37">
        <f>J54</f>
        <v>4010352.1</v>
      </c>
      <c r="K53" s="37">
        <f t="shared" ref="K53:L53" si="26">K54</f>
        <v>4401975.3499999996</v>
      </c>
      <c r="L53" s="38">
        <f t="shared" si="26"/>
        <v>4128876.69</v>
      </c>
    </row>
    <row r="54" spans="1:12" ht="38.25" outlineLevel="7">
      <c r="A54" s="25" t="s">
        <v>93</v>
      </c>
      <c r="B54" s="26" t="s">
        <v>9</v>
      </c>
      <c r="C54" s="26" t="s">
        <v>42</v>
      </c>
      <c r="D54" s="26" t="s">
        <v>43</v>
      </c>
      <c r="E54" s="26" t="s">
        <v>22</v>
      </c>
      <c r="F54" s="26" t="s">
        <v>14</v>
      </c>
      <c r="G54" s="27" t="s">
        <v>16</v>
      </c>
      <c r="H54" s="23">
        <v>4010352.1</v>
      </c>
      <c r="I54" s="57">
        <v>4010352.1</v>
      </c>
      <c r="J54" s="57">
        <v>4010352.1</v>
      </c>
      <c r="K54" s="44">
        <v>4401975.3499999996</v>
      </c>
      <c r="L54" s="24">
        <v>4128876.69</v>
      </c>
    </row>
    <row r="55" spans="1:12" s="3" customFormat="1" ht="25.5" outlineLevel="2">
      <c r="A55" s="16" t="s">
        <v>19</v>
      </c>
      <c r="B55" s="17" t="s">
        <v>9</v>
      </c>
      <c r="C55" s="17" t="s">
        <v>42</v>
      </c>
      <c r="D55" s="17" t="s">
        <v>48</v>
      </c>
      <c r="E55" s="17" t="s">
        <v>12</v>
      </c>
      <c r="F55" s="17"/>
      <c r="G55" s="18"/>
      <c r="H55" s="19">
        <f>H56</f>
        <v>109834.1</v>
      </c>
      <c r="I55" s="37">
        <f>I56</f>
        <v>49914.59</v>
      </c>
      <c r="J55" s="37">
        <f>J56</f>
        <v>49914.59</v>
      </c>
      <c r="K55" s="37">
        <f t="shared" ref="K55:L55" si="27">K56</f>
        <v>186392.28000000003</v>
      </c>
      <c r="L55" s="38">
        <f t="shared" si="27"/>
        <v>174828.58000000002</v>
      </c>
    </row>
    <row r="56" spans="1:12" s="3" customFormat="1" ht="51" outlineLevel="3">
      <c r="A56" s="16" t="s">
        <v>21</v>
      </c>
      <c r="B56" s="17" t="s">
        <v>9</v>
      </c>
      <c r="C56" s="17" t="s">
        <v>42</v>
      </c>
      <c r="D56" s="17" t="s">
        <v>48</v>
      </c>
      <c r="E56" s="17" t="s">
        <v>22</v>
      </c>
      <c r="F56" s="17"/>
      <c r="G56" s="18"/>
      <c r="H56" s="19">
        <f>H57+H59+H61+H63+H65</f>
        <v>109834.1</v>
      </c>
      <c r="I56" s="37">
        <f>I57+I59+I61+I63+I65</f>
        <v>49914.59</v>
      </c>
      <c r="J56" s="37">
        <f>J57+J59+J61+J63+J65</f>
        <v>49914.59</v>
      </c>
      <c r="K56" s="37">
        <f t="shared" ref="K56:L56" si="28">K57+K59+K61+K63+K65</f>
        <v>186392.28000000003</v>
      </c>
      <c r="L56" s="47">
        <f t="shared" si="28"/>
        <v>174828.58000000002</v>
      </c>
    </row>
    <row r="57" spans="1:12" s="3" customFormat="1" outlineLevel="4">
      <c r="A57" s="16" t="s">
        <v>25</v>
      </c>
      <c r="B57" s="17" t="s">
        <v>9</v>
      </c>
      <c r="C57" s="17" t="s">
        <v>42</v>
      </c>
      <c r="D57" s="17" t="s">
        <v>48</v>
      </c>
      <c r="E57" s="17" t="s">
        <v>22</v>
      </c>
      <c r="F57" s="17" t="s">
        <v>26</v>
      </c>
      <c r="G57" s="18"/>
      <c r="H57" s="19">
        <f>H58</f>
        <v>57490</v>
      </c>
      <c r="I57" s="37">
        <f>I58</f>
        <v>24947.23</v>
      </c>
      <c r="J57" s="37">
        <f>J58</f>
        <v>24947.23</v>
      </c>
      <c r="K57" s="37">
        <f t="shared" ref="K57:L57" si="29">K58</f>
        <v>61151.6</v>
      </c>
      <c r="L57" s="38">
        <f t="shared" si="29"/>
        <v>57357.8</v>
      </c>
    </row>
    <row r="58" spans="1:12" ht="31.5" customHeight="1" outlineLevel="7">
      <c r="A58" s="25" t="s">
        <v>94</v>
      </c>
      <c r="B58" s="26" t="s">
        <v>9</v>
      </c>
      <c r="C58" s="26" t="s">
        <v>42</v>
      </c>
      <c r="D58" s="26" t="s">
        <v>48</v>
      </c>
      <c r="E58" s="26" t="s">
        <v>22</v>
      </c>
      <c r="F58" s="26" t="s">
        <v>26</v>
      </c>
      <c r="G58" s="27" t="s">
        <v>16</v>
      </c>
      <c r="H58" s="23">
        <v>57490</v>
      </c>
      <c r="I58" s="57">
        <f>57490-32542.77</f>
        <v>24947.23</v>
      </c>
      <c r="J58" s="57">
        <f>57490-32542.77</f>
        <v>24947.23</v>
      </c>
      <c r="K58" s="44">
        <v>61151.6</v>
      </c>
      <c r="L58" s="24">
        <v>57357.8</v>
      </c>
    </row>
    <row r="59" spans="1:12" s="3" customFormat="1" ht="25.5" outlineLevel="4">
      <c r="A59" s="16" t="s">
        <v>29</v>
      </c>
      <c r="B59" s="17" t="s">
        <v>9</v>
      </c>
      <c r="C59" s="17" t="s">
        <v>42</v>
      </c>
      <c r="D59" s="17" t="s">
        <v>48</v>
      </c>
      <c r="E59" s="17" t="s">
        <v>22</v>
      </c>
      <c r="F59" s="17" t="s">
        <v>30</v>
      </c>
      <c r="G59" s="18"/>
      <c r="H59" s="19">
        <f>H60</f>
        <v>17362</v>
      </c>
      <c r="I59" s="37">
        <f>I60</f>
        <v>7534.0599999999995</v>
      </c>
      <c r="J59" s="37">
        <f>J60</f>
        <v>7534.0599999999995</v>
      </c>
      <c r="K59" s="37">
        <f t="shared" ref="K59:L59" si="30">K60</f>
        <v>18467.900000000001</v>
      </c>
      <c r="L59" s="38">
        <f t="shared" si="30"/>
        <v>17322.2</v>
      </c>
    </row>
    <row r="60" spans="1:12" ht="32.25" customHeight="1" outlineLevel="7">
      <c r="A60" s="25" t="s">
        <v>94</v>
      </c>
      <c r="B60" s="26" t="s">
        <v>9</v>
      </c>
      <c r="C60" s="26" t="s">
        <v>42</v>
      </c>
      <c r="D60" s="26" t="s">
        <v>48</v>
      </c>
      <c r="E60" s="26" t="s">
        <v>22</v>
      </c>
      <c r="F60" s="26" t="s">
        <v>30</v>
      </c>
      <c r="G60" s="27" t="s">
        <v>16</v>
      </c>
      <c r="H60" s="23">
        <v>17362</v>
      </c>
      <c r="I60" s="57">
        <f>17362-9827.94</f>
        <v>7534.0599999999995</v>
      </c>
      <c r="J60" s="57">
        <f>17362-9827.94</f>
        <v>7534.0599999999995</v>
      </c>
      <c r="K60" s="44">
        <v>18467.900000000001</v>
      </c>
      <c r="L60" s="24">
        <v>17322.2</v>
      </c>
    </row>
    <row r="61" spans="1:12" s="3" customFormat="1" outlineLevel="4">
      <c r="A61" s="16" t="s">
        <v>44</v>
      </c>
      <c r="B61" s="17" t="s">
        <v>9</v>
      </c>
      <c r="C61" s="17" t="s">
        <v>42</v>
      </c>
      <c r="D61" s="17" t="s">
        <v>48</v>
      </c>
      <c r="E61" s="17" t="s">
        <v>22</v>
      </c>
      <c r="F61" s="17" t="s">
        <v>45</v>
      </c>
      <c r="G61" s="18"/>
      <c r="H61" s="19">
        <f>H62</f>
        <v>21506</v>
      </c>
      <c r="I61" s="37">
        <f>I62</f>
        <v>13202.85</v>
      </c>
      <c r="J61" s="37">
        <f>J62</f>
        <v>13202.85</v>
      </c>
      <c r="K61" s="37">
        <f t="shared" ref="K61:L61" si="31">K62</f>
        <v>75400.58</v>
      </c>
      <c r="L61" s="38">
        <f t="shared" si="31"/>
        <v>70722.720000000001</v>
      </c>
    </row>
    <row r="62" spans="1:12" ht="33.75" customHeight="1" outlineLevel="7">
      <c r="A62" s="25" t="s">
        <v>94</v>
      </c>
      <c r="B62" s="26" t="s">
        <v>9</v>
      </c>
      <c r="C62" s="26" t="s">
        <v>42</v>
      </c>
      <c r="D62" s="26" t="s">
        <v>48</v>
      </c>
      <c r="E62" s="26" t="s">
        <v>22</v>
      </c>
      <c r="F62" s="26" t="s">
        <v>45</v>
      </c>
      <c r="G62" s="27" t="s">
        <v>16</v>
      </c>
      <c r="H62" s="23">
        <v>21506</v>
      </c>
      <c r="I62" s="57">
        <f>21506-8303.15</f>
        <v>13202.85</v>
      </c>
      <c r="J62" s="57">
        <f>21506-8303.15</f>
        <v>13202.85</v>
      </c>
      <c r="K62" s="44">
        <v>75400.58</v>
      </c>
      <c r="L62" s="24">
        <v>70722.720000000001</v>
      </c>
    </row>
    <row r="63" spans="1:12" s="3" customFormat="1" outlineLevel="4">
      <c r="A63" s="16" t="s">
        <v>46</v>
      </c>
      <c r="B63" s="17" t="s">
        <v>9</v>
      </c>
      <c r="C63" s="17" t="s">
        <v>42</v>
      </c>
      <c r="D63" s="17" t="s">
        <v>48</v>
      </c>
      <c r="E63" s="17" t="s">
        <v>22</v>
      </c>
      <c r="F63" s="17" t="s">
        <v>47</v>
      </c>
      <c r="G63" s="18"/>
      <c r="H63" s="19">
        <f>H64</f>
        <v>9329</v>
      </c>
      <c r="I63" s="37">
        <f>I64</f>
        <v>4230.45</v>
      </c>
      <c r="J63" s="37">
        <f>J64</f>
        <v>4230.45</v>
      </c>
      <c r="K63" s="37">
        <f t="shared" ref="K63:L63" si="32">K64</f>
        <v>31372.2</v>
      </c>
      <c r="L63" s="38">
        <f t="shared" si="32"/>
        <v>29425.86</v>
      </c>
    </row>
    <row r="64" spans="1:12" ht="29.25" customHeight="1" outlineLevel="7">
      <c r="A64" s="25" t="s">
        <v>94</v>
      </c>
      <c r="B64" s="26" t="s">
        <v>9</v>
      </c>
      <c r="C64" s="26" t="s">
        <v>42</v>
      </c>
      <c r="D64" s="26" t="s">
        <v>48</v>
      </c>
      <c r="E64" s="26" t="s">
        <v>22</v>
      </c>
      <c r="F64" s="26" t="s">
        <v>47</v>
      </c>
      <c r="G64" s="27" t="s">
        <v>16</v>
      </c>
      <c r="H64" s="23">
        <v>9329</v>
      </c>
      <c r="I64" s="57">
        <f>9329-5098.55</f>
        <v>4230.45</v>
      </c>
      <c r="J64" s="57">
        <f>9329-5098.55</f>
        <v>4230.45</v>
      </c>
      <c r="K64" s="44">
        <v>31372.2</v>
      </c>
      <c r="L64" s="24">
        <v>29425.86</v>
      </c>
    </row>
    <row r="65" spans="1:12" s="3" customFormat="1" outlineLevel="4">
      <c r="A65" s="16" t="s">
        <v>13</v>
      </c>
      <c r="B65" s="17" t="s">
        <v>9</v>
      </c>
      <c r="C65" s="17" t="s">
        <v>42</v>
      </c>
      <c r="D65" s="17" t="s">
        <v>48</v>
      </c>
      <c r="E65" s="17" t="s">
        <v>22</v>
      </c>
      <c r="F65" s="17" t="s">
        <v>14</v>
      </c>
      <c r="G65" s="18"/>
      <c r="H65" s="19">
        <f>H66</f>
        <v>4147.1000000000004</v>
      </c>
      <c r="I65" s="37">
        <f>I66</f>
        <v>0</v>
      </c>
      <c r="J65" s="37">
        <f>J66</f>
        <v>0</v>
      </c>
      <c r="K65" s="37">
        <f t="shared" ref="K65:L65" si="33">K66</f>
        <v>0</v>
      </c>
      <c r="L65" s="38">
        <f t="shared" si="33"/>
        <v>0</v>
      </c>
    </row>
    <row r="66" spans="1:12" ht="38.25" outlineLevel="7">
      <c r="A66" s="25" t="s">
        <v>94</v>
      </c>
      <c r="B66" s="26" t="s">
        <v>9</v>
      </c>
      <c r="C66" s="26" t="s">
        <v>42</v>
      </c>
      <c r="D66" s="26" t="s">
        <v>48</v>
      </c>
      <c r="E66" s="26" t="s">
        <v>22</v>
      </c>
      <c r="F66" s="26" t="s">
        <v>14</v>
      </c>
      <c r="G66" s="27" t="s">
        <v>16</v>
      </c>
      <c r="H66" s="23">
        <v>4147.1000000000004</v>
      </c>
      <c r="I66" s="57">
        <f>4147.1-4147.1</f>
        <v>0</v>
      </c>
      <c r="J66" s="57">
        <v>0</v>
      </c>
      <c r="K66" s="44">
        <v>0</v>
      </c>
      <c r="L66" s="28">
        <v>0</v>
      </c>
    </row>
    <row r="67" spans="1:12" s="3" customFormat="1" ht="25.5" outlineLevel="2">
      <c r="A67" s="16" t="s">
        <v>19</v>
      </c>
      <c r="B67" s="17" t="s">
        <v>9</v>
      </c>
      <c r="C67" s="17" t="s">
        <v>42</v>
      </c>
      <c r="D67" s="17" t="s">
        <v>49</v>
      </c>
      <c r="E67" s="17" t="s">
        <v>12</v>
      </c>
      <c r="F67" s="17"/>
      <c r="G67" s="18"/>
      <c r="H67" s="19">
        <f>H68</f>
        <v>87765269.979999989</v>
      </c>
      <c r="I67" s="37">
        <f>I68</f>
        <v>92177934.979999989</v>
      </c>
      <c r="J67" s="37">
        <f>J68</f>
        <v>91901756.480000004</v>
      </c>
      <c r="K67" s="37">
        <f t="shared" ref="K67:L67" si="34">K68</f>
        <v>84257364.550000012</v>
      </c>
      <c r="L67" s="38">
        <f t="shared" si="34"/>
        <v>79030035.659999996</v>
      </c>
    </row>
    <row r="68" spans="1:12" s="3" customFormat="1" ht="51" outlineLevel="3">
      <c r="A68" s="16" t="s">
        <v>21</v>
      </c>
      <c r="B68" s="17" t="s">
        <v>9</v>
      </c>
      <c r="C68" s="17" t="s">
        <v>42</v>
      </c>
      <c r="D68" s="17" t="s">
        <v>49</v>
      </c>
      <c r="E68" s="17" t="s">
        <v>22</v>
      </c>
      <c r="F68" s="17"/>
      <c r="G68" s="18"/>
      <c r="H68" s="19">
        <f>H69+H73+H77+H81+H85+H89+H93+H97+H101+H105+H109</f>
        <v>87765269.979999989</v>
      </c>
      <c r="I68" s="37">
        <f>I69+I73+I77+I81+I85+I89+I93+I97+I101+I105+I109</f>
        <v>92177934.979999989</v>
      </c>
      <c r="J68" s="37">
        <f>J69+J73+J77+J81+J85+J89+J93+J97+J101+J105+J109</f>
        <v>91901756.480000004</v>
      </c>
      <c r="K68" s="37">
        <f t="shared" ref="K68:L68" si="35">K69+K73+K77+K81+K85+K89+K93+K97+K101+K105+K109</f>
        <v>84257364.550000012</v>
      </c>
      <c r="L68" s="38">
        <f t="shared" si="35"/>
        <v>79030035.659999996</v>
      </c>
    </row>
    <row r="69" spans="1:12" s="3" customFormat="1" outlineLevel="4">
      <c r="A69" s="16" t="s">
        <v>23</v>
      </c>
      <c r="B69" s="17" t="s">
        <v>9</v>
      </c>
      <c r="C69" s="17" t="s">
        <v>42</v>
      </c>
      <c r="D69" s="17" t="s">
        <v>49</v>
      </c>
      <c r="E69" s="17" t="s">
        <v>22</v>
      </c>
      <c r="F69" s="17" t="s">
        <v>24</v>
      </c>
      <c r="G69" s="18"/>
      <c r="H69" s="19">
        <f>H70+H71+H72</f>
        <v>14379042.66</v>
      </c>
      <c r="I69" s="37">
        <f>I70+I71+I72</f>
        <v>15018560.66</v>
      </c>
      <c r="J69" s="37">
        <f>J70+J71+J72</f>
        <v>14726848.960000001</v>
      </c>
      <c r="K69" s="37">
        <f t="shared" ref="K69:L69" si="36">K70+K71+K72</f>
        <v>13771580.84</v>
      </c>
      <c r="L69" s="38">
        <f t="shared" si="36"/>
        <v>10399879.18</v>
      </c>
    </row>
    <row r="70" spans="1:12" ht="38.25" outlineLevel="7">
      <c r="A70" s="25" t="s">
        <v>95</v>
      </c>
      <c r="B70" s="26" t="s">
        <v>9</v>
      </c>
      <c r="C70" s="26" t="s">
        <v>42</v>
      </c>
      <c r="D70" s="26" t="s">
        <v>49</v>
      </c>
      <c r="E70" s="26" t="s">
        <v>22</v>
      </c>
      <c r="F70" s="26" t="s">
        <v>24</v>
      </c>
      <c r="G70" s="27" t="s">
        <v>16</v>
      </c>
      <c r="H70" s="23">
        <v>1241465</v>
      </c>
      <c r="I70" s="57">
        <v>1241465</v>
      </c>
      <c r="J70" s="57">
        <v>1241465</v>
      </c>
      <c r="K70" s="44">
        <v>1189018</v>
      </c>
      <c r="L70" s="24">
        <v>897910</v>
      </c>
    </row>
    <row r="71" spans="1:12" ht="38.25" outlineLevel="7">
      <c r="A71" s="25" t="s">
        <v>96</v>
      </c>
      <c r="B71" s="26" t="s">
        <v>9</v>
      </c>
      <c r="C71" s="26" t="s">
        <v>42</v>
      </c>
      <c r="D71" s="26" t="s">
        <v>49</v>
      </c>
      <c r="E71" s="26" t="s">
        <v>22</v>
      </c>
      <c r="F71" s="26" t="s">
        <v>24</v>
      </c>
      <c r="G71" s="27" t="s">
        <v>16</v>
      </c>
      <c r="H71" s="23">
        <v>1158015.7</v>
      </c>
      <c r="I71" s="57">
        <v>1158015.7</v>
      </c>
      <c r="J71" s="57">
        <v>866304</v>
      </c>
      <c r="K71" s="44">
        <v>1109093.8</v>
      </c>
      <c r="L71" s="24">
        <v>837554.2</v>
      </c>
    </row>
    <row r="72" spans="1:12" ht="25.5" customHeight="1" outlineLevel="7">
      <c r="A72" s="25" t="s">
        <v>97</v>
      </c>
      <c r="B72" s="26" t="s">
        <v>9</v>
      </c>
      <c r="C72" s="26" t="s">
        <v>42</v>
      </c>
      <c r="D72" s="26" t="s">
        <v>49</v>
      </c>
      <c r="E72" s="26" t="s">
        <v>22</v>
      </c>
      <c r="F72" s="26" t="s">
        <v>24</v>
      </c>
      <c r="G72" s="27" t="s">
        <v>16</v>
      </c>
      <c r="H72" s="23">
        <v>11979561.960000001</v>
      </c>
      <c r="I72" s="57">
        <v>12619079.960000001</v>
      </c>
      <c r="J72" s="57">
        <v>12619079.960000001</v>
      </c>
      <c r="K72" s="44">
        <v>11473469.039999999</v>
      </c>
      <c r="L72" s="24">
        <v>8664414.9800000004</v>
      </c>
    </row>
    <row r="73" spans="1:12" s="3" customFormat="1" outlineLevel="4">
      <c r="A73" s="16" t="s">
        <v>25</v>
      </c>
      <c r="B73" s="17" t="s">
        <v>9</v>
      </c>
      <c r="C73" s="17" t="s">
        <v>42</v>
      </c>
      <c r="D73" s="17" t="s">
        <v>49</v>
      </c>
      <c r="E73" s="17" t="s">
        <v>22</v>
      </c>
      <c r="F73" s="17" t="s">
        <v>26</v>
      </c>
      <c r="G73" s="18"/>
      <c r="H73" s="19">
        <f>H74+H75+H76</f>
        <v>42354958.099999994</v>
      </c>
      <c r="I73" s="37">
        <f>I74+I75+I76</f>
        <v>45104584.099999994</v>
      </c>
      <c r="J73" s="37">
        <f>J74+J75+J76</f>
        <v>45184179.099999994</v>
      </c>
      <c r="K73" s="37">
        <f t="shared" ref="K73:L73" si="37">K74+K75+K76</f>
        <v>40575620.5</v>
      </c>
      <c r="L73" s="38">
        <f t="shared" si="37"/>
        <v>40575620.5</v>
      </c>
    </row>
    <row r="74" spans="1:12" ht="38.25" outlineLevel="7">
      <c r="A74" s="25" t="s">
        <v>95</v>
      </c>
      <c r="B74" s="26" t="s">
        <v>9</v>
      </c>
      <c r="C74" s="26" t="s">
        <v>42</v>
      </c>
      <c r="D74" s="26" t="s">
        <v>49</v>
      </c>
      <c r="E74" s="26" t="s">
        <v>22</v>
      </c>
      <c r="F74" s="26" t="s">
        <v>26</v>
      </c>
      <c r="G74" s="27" t="s">
        <v>16</v>
      </c>
      <c r="H74" s="23">
        <v>3656865</v>
      </c>
      <c r="I74" s="57">
        <v>3656865</v>
      </c>
      <c r="J74" s="57">
        <v>3656865</v>
      </c>
      <c r="K74" s="44">
        <v>3503239</v>
      </c>
      <c r="L74" s="24">
        <v>3503240</v>
      </c>
    </row>
    <row r="75" spans="1:12" ht="38.25" outlineLevel="7">
      <c r="A75" s="25" t="s">
        <v>96</v>
      </c>
      <c r="B75" s="26" t="s">
        <v>9</v>
      </c>
      <c r="C75" s="26" t="s">
        <v>42</v>
      </c>
      <c r="D75" s="26" t="s">
        <v>49</v>
      </c>
      <c r="E75" s="26" t="s">
        <v>22</v>
      </c>
      <c r="F75" s="26" t="s">
        <v>26</v>
      </c>
      <c r="G75" s="27" t="s">
        <v>16</v>
      </c>
      <c r="H75" s="23">
        <v>3411055.3</v>
      </c>
      <c r="I75" s="57">
        <v>3411055.3</v>
      </c>
      <c r="J75" s="57">
        <v>3020926.3</v>
      </c>
      <c r="K75" s="44">
        <v>3267756.5</v>
      </c>
      <c r="L75" s="24">
        <v>3267755.5</v>
      </c>
    </row>
    <row r="76" spans="1:12" ht="24" customHeight="1" outlineLevel="7">
      <c r="A76" s="25" t="s">
        <v>97</v>
      </c>
      <c r="B76" s="26" t="s">
        <v>9</v>
      </c>
      <c r="C76" s="26" t="s">
        <v>42</v>
      </c>
      <c r="D76" s="26" t="s">
        <v>49</v>
      </c>
      <c r="E76" s="26" t="s">
        <v>22</v>
      </c>
      <c r="F76" s="26" t="s">
        <v>26</v>
      </c>
      <c r="G76" s="27" t="s">
        <v>16</v>
      </c>
      <c r="H76" s="23">
        <v>35287037.799999997</v>
      </c>
      <c r="I76" s="57">
        <v>38036663.799999997</v>
      </c>
      <c r="J76" s="57">
        <v>38506387.799999997</v>
      </c>
      <c r="K76" s="44">
        <v>33804625</v>
      </c>
      <c r="L76" s="24">
        <v>33804625</v>
      </c>
    </row>
    <row r="77" spans="1:12" s="3" customFormat="1" ht="25.5" outlineLevel="4">
      <c r="A77" s="16" t="s">
        <v>27</v>
      </c>
      <c r="B77" s="17" t="s">
        <v>9</v>
      </c>
      <c r="C77" s="17" t="s">
        <v>42</v>
      </c>
      <c r="D77" s="17" t="s">
        <v>49</v>
      </c>
      <c r="E77" s="17" t="s">
        <v>22</v>
      </c>
      <c r="F77" s="17" t="s">
        <v>28</v>
      </c>
      <c r="G77" s="18"/>
      <c r="H77" s="19">
        <f>H78+H79+H80</f>
        <v>4342471.82</v>
      </c>
      <c r="I77" s="37">
        <f>I78+I79+I80</f>
        <v>4535606.82</v>
      </c>
      <c r="J77" s="37">
        <f>J78+J79+J80</f>
        <v>4447509.0199999996</v>
      </c>
      <c r="K77" s="37">
        <f t="shared" ref="K77:L77" si="38">K78+K79+K80</f>
        <v>4159018.3400000003</v>
      </c>
      <c r="L77" s="38">
        <f t="shared" si="38"/>
        <v>3140764.23</v>
      </c>
    </row>
    <row r="78" spans="1:12" ht="38.25" outlineLevel="7">
      <c r="A78" s="25" t="s">
        <v>95</v>
      </c>
      <c r="B78" s="26" t="s">
        <v>9</v>
      </c>
      <c r="C78" s="26" t="s">
        <v>42</v>
      </c>
      <c r="D78" s="26" t="s">
        <v>49</v>
      </c>
      <c r="E78" s="26" t="s">
        <v>22</v>
      </c>
      <c r="F78" s="26" t="s">
        <v>28</v>
      </c>
      <c r="G78" s="27" t="s">
        <v>16</v>
      </c>
      <c r="H78" s="23">
        <v>374922</v>
      </c>
      <c r="I78" s="57">
        <v>374922</v>
      </c>
      <c r="J78" s="57">
        <v>374922</v>
      </c>
      <c r="K78" s="44">
        <v>359440.14</v>
      </c>
      <c r="L78" s="24">
        <v>271438</v>
      </c>
    </row>
    <row r="79" spans="1:12" ht="38.25" outlineLevel="7">
      <c r="A79" s="25" t="s">
        <v>96</v>
      </c>
      <c r="B79" s="26" t="s">
        <v>9</v>
      </c>
      <c r="C79" s="26" t="s">
        <v>42</v>
      </c>
      <c r="D79" s="26" t="s">
        <v>49</v>
      </c>
      <c r="E79" s="26" t="s">
        <v>22</v>
      </c>
      <c r="F79" s="26" t="s">
        <v>28</v>
      </c>
      <c r="G79" s="27" t="s">
        <v>16</v>
      </c>
      <c r="H79" s="23">
        <v>349721.8</v>
      </c>
      <c r="I79" s="57">
        <v>349721.8</v>
      </c>
      <c r="J79" s="57">
        <v>261624</v>
      </c>
      <c r="K79" s="44">
        <v>331148.48</v>
      </c>
      <c r="L79" s="24">
        <v>250073.2</v>
      </c>
    </row>
    <row r="80" spans="1:12" ht="24.75" customHeight="1" outlineLevel="7">
      <c r="A80" s="25" t="s">
        <v>97</v>
      </c>
      <c r="B80" s="26" t="s">
        <v>9</v>
      </c>
      <c r="C80" s="26" t="s">
        <v>42</v>
      </c>
      <c r="D80" s="26" t="s">
        <v>49</v>
      </c>
      <c r="E80" s="26" t="s">
        <v>22</v>
      </c>
      <c r="F80" s="26" t="s">
        <v>28</v>
      </c>
      <c r="G80" s="27" t="s">
        <v>16</v>
      </c>
      <c r="H80" s="23">
        <v>3617828.02</v>
      </c>
      <c r="I80" s="57">
        <v>3810963.02</v>
      </c>
      <c r="J80" s="57">
        <v>3810963.02</v>
      </c>
      <c r="K80" s="44">
        <v>3468429.72</v>
      </c>
      <c r="L80" s="24">
        <v>2619253.0299999998</v>
      </c>
    </row>
    <row r="81" spans="1:12" s="3" customFormat="1" ht="25.5" outlineLevel="4">
      <c r="A81" s="16" t="s">
        <v>29</v>
      </c>
      <c r="B81" s="17" t="s">
        <v>9</v>
      </c>
      <c r="C81" s="17" t="s">
        <v>42</v>
      </c>
      <c r="D81" s="17" t="s">
        <v>49</v>
      </c>
      <c r="E81" s="17" t="s">
        <v>22</v>
      </c>
      <c r="F81" s="17" t="s">
        <v>30</v>
      </c>
      <c r="G81" s="18"/>
      <c r="H81" s="19">
        <f>H82+H83+H84</f>
        <v>12791200</v>
      </c>
      <c r="I81" s="37">
        <f>I82+I83+I84</f>
        <v>13621586</v>
      </c>
      <c r="J81" s="37">
        <f>J82+J83+J84</f>
        <v>13645622</v>
      </c>
      <c r="K81" s="37">
        <f t="shared" ref="K81:L81" si="39">K82+K83+K84</f>
        <v>12253839.9</v>
      </c>
      <c r="L81" s="38">
        <f t="shared" si="39"/>
        <v>12253839.9</v>
      </c>
    </row>
    <row r="82" spans="1:12" ht="38.25" outlineLevel="7">
      <c r="A82" s="25" t="s">
        <v>95</v>
      </c>
      <c r="B82" s="26" t="s">
        <v>9</v>
      </c>
      <c r="C82" s="26" t="s">
        <v>42</v>
      </c>
      <c r="D82" s="26" t="s">
        <v>49</v>
      </c>
      <c r="E82" s="26" t="s">
        <v>22</v>
      </c>
      <c r="F82" s="26" t="s">
        <v>30</v>
      </c>
      <c r="G82" s="27" t="s">
        <v>16</v>
      </c>
      <c r="H82" s="23">
        <v>1104373</v>
      </c>
      <c r="I82" s="57">
        <v>1104373</v>
      </c>
      <c r="J82" s="57">
        <v>1104373</v>
      </c>
      <c r="K82" s="44">
        <v>1057621.47</v>
      </c>
      <c r="L82" s="24">
        <v>1057709</v>
      </c>
    </row>
    <row r="83" spans="1:12" ht="38.25" outlineLevel="7">
      <c r="A83" s="25" t="s">
        <v>96</v>
      </c>
      <c r="B83" s="26" t="s">
        <v>9</v>
      </c>
      <c r="C83" s="26" t="s">
        <v>42</v>
      </c>
      <c r="D83" s="26" t="s">
        <v>49</v>
      </c>
      <c r="E83" s="26" t="s">
        <v>22</v>
      </c>
      <c r="F83" s="26" t="s">
        <v>30</v>
      </c>
      <c r="G83" s="27" t="s">
        <v>16</v>
      </c>
      <c r="H83" s="23">
        <v>1030142</v>
      </c>
      <c r="I83" s="57">
        <v>1030142</v>
      </c>
      <c r="J83" s="57">
        <v>912320</v>
      </c>
      <c r="K83" s="44">
        <v>990663.72</v>
      </c>
      <c r="L83" s="24">
        <v>989733.9</v>
      </c>
    </row>
    <row r="84" spans="1:12" ht="28.5" customHeight="1" outlineLevel="7">
      <c r="A84" s="25" t="s">
        <v>97</v>
      </c>
      <c r="B84" s="26" t="s">
        <v>9</v>
      </c>
      <c r="C84" s="26" t="s">
        <v>42</v>
      </c>
      <c r="D84" s="26" t="s">
        <v>49</v>
      </c>
      <c r="E84" s="26" t="s">
        <v>22</v>
      </c>
      <c r="F84" s="26" t="s">
        <v>30</v>
      </c>
      <c r="G84" s="27" t="s">
        <v>16</v>
      </c>
      <c r="H84" s="23">
        <v>10656685</v>
      </c>
      <c r="I84" s="57">
        <v>11487071</v>
      </c>
      <c r="J84" s="57">
        <v>11628929</v>
      </c>
      <c r="K84" s="44">
        <v>10205554.710000001</v>
      </c>
      <c r="L84" s="24">
        <v>10206397</v>
      </c>
    </row>
    <row r="85" spans="1:12" s="3" customFormat="1" outlineLevel="4">
      <c r="A85" s="16" t="s">
        <v>31</v>
      </c>
      <c r="B85" s="17" t="s">
        <v>9</v>
      </c>
      <c r="C85" s="17" t="s">
        <v>42</v>
      </c>
      <c r="D85" s="17" t="s">
        <v>49</v>
      </c>
      <c r="E85" s="17" t="s">
        <v>22</v>
      </c>
      <c r="F85" s="17" t="s">
        <v>32</v>
      </c>
      <c r="G85" s="18"/>
      <c r="H85" s="19">
        <f>H86+H87+H88</f>
        <v>79787</v>
      </c>
      <c r="I85" s="37">
        <f>I86+I87+I88</f>
        <v>79787</v>
      </c>
      <c r="J85" s="37">
        <f>J86+J87+J88</f>
        <v>79787</v>
      </c>
      <c r="K85" s="37">
        <f t="shared" ref="K85:L85" si="40">K86+K87+K88</f>
        <v>115430.44</v>
      </c>
      <c r="L85" s="38">
        <f t="shared" si="40"/>
        <v>108269.13</v>
      </c>
    </row>
    <row r="86" spans="1:12" ht="38.25" outlineLevel="7">
      <c r="A86" s="25" t="s">
        <v>95</v>
      </c>
      <c r="B86" s="26" t="s">
        <v>9</v>
      </c>
      <c r="C86" s="26" t="s">
        <v>42</v>
      </c>
      <c r="D86" s="26" t="s">
        <v>49</v>
      </c>
      <c r="E86" s="26" t="s">
        <v>22</v>
      </c>
      <c r="F86" s="26" t="s">
        <v>32</v>
      </c>
      <c r="G86" s="27" t="s">
        <v>16</v>
      </c>
      <c r="H86" s="23">
        <v>8284</v>
      </c>
      <c r="I86" s="57">
        <v>8284</v>
      </c>
      <c r="J86" s="57">
        <v>8284</v>
      </c>
      <c r="K86" s="44">
        <v>11985</v>
      </c>
      <c r="L86" s="24">
        <v>11241</v>
      </c>
    </row>
    <row r="87" spans="1:12" ht="38.25" outlineLevel="7">
      <c r="A87" s="25" t="s">
        <v>96</v>
      </c>
      <c r="B87" s="26" t="s">
        <v>9</v>
      </c>
      <c r="C87" s="26" t="s">
        <v>42</v>
      </c>
      <c r="D87" s="26" t="s">
        <v>49</v>
      </c>
      <c r="E87" s="26" t="s">
        <v>22</v>
      </c>
      <c r="F87" s="26" t="s">
        <v>32</v>
      </c>
      <c r="G87" s="27" t="s">
        <v>16</v>
      </c>
      <c r="H87" s="23">
        <v>5310</v>
      </c>
      <c r="I87" s="57">
        <v>5310</v>
      </c>
      <c r="J87" s="57">
        <v>5310</v>
      </c>
      <c r="K87" s="44">
        <v>7682</v>
      </c>
      <c r="L87" s="24">
        <v>7205</v>
      </c>
    </row>
    <row r="88" spans="1:12" ht="27" customHeight="1" outlineLevel="7">
      <c r="A88" s="25" t="s">
        <v>97</v>
      </c>
      <c r="B88" s="26" t="s">
        <v>9</v>
      </c>
      <c r="C88" s="26" t="s">
        <v>42</v>
      </c>
      <c r="D88" s="26" t="s">
        <v>49</v>
      </c>
      <c r="E88" s="26" t="s">
        <v>22</v>
      </c>
      <c r="F88" s="26" t="s">
        <v>32</v>
      </c>
      <c r="G88" s="27" t="s">
        <v>16</v>
      </c>
      <c r="H88" s="23">
        <v>66193</v>
      </c>
      <c r="I88" s="57">
        <v>66193</v>
      </c>
      <c r="J88" s="57">
        <v>66193</v>
      </c>
      <c r="K88" s="44">
        <v>95763.44</v>
      </c>
      <c r="L88" s="24">
        <v>89823.13</v>
      </c>
    </row>
    <row r="89" spans="1:12" s="3" customFormat="1" outlineLevel="4">
      <c r="A89" s="16" t="s">
        <v>33</v>
      </c>
      <c r="B89" s="17" t="s">
        <v>9</v>
      </c>
      <c r="C89" s="17" t="s">
        <v>42</v>
      </c>
      <c r="D89" s="17" t="s">
        <v>49</v>
      </c>
      <c r="E89" s="17" t="s">
        <v>22</v>
      </c>
      <c r="F89" s="17" t="s">
        <v>34</v>
      </c>
      <c r="G89" s="18"/>
      <c r="H89" s="19">
        <f>H90+H91+H92</f>
        <v>761323</v>
      </c>
      <c r="I89" s="37">
        <f>I90+I91+I92</f>
        <v>761323</v>
      </c>
      <c r="J89" s="37">
        <f>J90+J91+J92</f>
        <v>761323</v>
      </c>
      <c r="K89" s="37">
        <f t="shared" ref="K89:L89" si="41">K90+K91+K92</f>
        <v>495240.88</v>
      </c>
      <c r="L89" s="38">
        <f t="shared" si="41"/>
        <v>464516.13</v>
      </c>
    </row>
    <row r="90" spans="1:12" ht="38.25" outlineLevel="7">
      <c r="A90" s="25" t="s">
        <v>95</v>
      </c>
      <c r="B90" s="26" t="s">
        <v>9</v>
      </c>
      <c r="C90" s="26" t="s">
        <v>42</v>
      </c>
      <c r="D90" s="26" t="s">
        <v>49</v>
      </c>
      <c r="E90" s="26" t="s">
        <v>22</v>
      </c>
      <c r="F90" s="26" t="s">
        <v>34</v>
      </c>
      <c r="G90" s="27" t="s">
        <v>16</v>
      </c>
      <c r="H90" s="23">
        <v>150365</v>
      </c>
      <c r="I90" s="57">
        <v>150365</v>
      </c>
      <c r="J90" s="57">
        <v>150365</v>
      </c>
      <c r="K90" s="44">
        <v>97812</v>
      </c>
      <c r="L90" s="24">
        <v>91744</v>
      </c>
    </row>
    <row r="91" spans="1:12" ht="38.25" outlineLevel="7">
      <c r="A91" s="25" t="s">
        <v>96</v>
      </c>
      <c r="B91" s="26" t="s">
        <v>9</v>
      </c>
      <c r="C91" s="26" t="s">
        <v>42</v>
      </c>
      <c r="D91" s="26" t="s">
        <v>49</v>
      </c>
      <c r="E91" s="26" t="s">
        <v>22</v>
      </c>
      <c r="F91" s="26" t="s">
        <v>34</v>
      </c>
      <c r="G91" s="27" t="s">
        <v>16</v>
      </c>
      <c r="H91" s="23">
        <v>314612</v>
      </c>
      <c r="I91" s="57">
        <v>314612</v>
      </c>
      <c r="J91" s="57">
        <v>314612</v>
      </c>
      <c r="K91" s="44">
        <v>204655</v>
      </c>
      <c r="L91" s="24">
        <v>191958</v>
      </c>
    </row>
    <row r="92" spans="1:12" ht="27" customHeight="1" outlineLevel="7">
      <c r="A92" s="25" t="s">
        <v>97</v>
      </c>
      <c r="B92" s="26" t="s">
        <v>9</v>
      </c>
      <c r="C92" s="26" t="s">
        <v>42</v>
      </c>
      <c r="D92" s="26" t="s">
        <v>49</v>
      </c>
      <c r="E92" s="26" t="s">
        <v>22</v>
      </c>
      <c r="F92" s="26" t="s">
        <v>34</v>
      </c>
      <c r="G92" s="27" t="s">
        <v>16</v>
      </c>
      <c r="H92" s="23">
        <v>296346</v>
      </c>
      <c r="I92" s="57">
        <v>296346</v>
      </c>
      <c r="J92" s="57">
        <v>296346</v>
      </c>
      <c r="K92" s="44">
        <v>192773.88</v>
      </c>
      <c r="L92" s="24">
        <v>180814.13</v>
      </c>
    </row>
    <row r="93" spans="1:12" s="3" customFormat="1" outlineLevel="4">
      <c r="A93" s="16" t="s">
        <v>35</v>
      </c>
      <c r="B93" s="17" t="s">
        <v>9</v>
      </c>
      <c r="C93" s="17" t="s">
        <v>42</v>
      </c>
      <c r="D93" s="17" t="s">
        <v>49</v>
      </c>
      <c r="E93" s="17" t="s">
        <v>22</v>
      </c>
      <c r="F93" s="17" t="s">
        <v>36</v>
      </c>
      <c r="G93" s="18"/>
      <c r="H93" s="19">
        <f>H94+H95+H96</f>
        <v>676832</v>
      </c>
      <c r="I93" s="37">
        <f>I94+I95+I96</f>
        <v>676832</v>
      </c>
      <c r="J93" s="37">
        <f>J94+J95+J96</f>
        <v>676832</v>
      </c>
      <c r="K93" s="37">
        <f t="shared" ref="K93:L93" si="42">K94+K95+K96</f>
        <v>536163.17999999993</v>
      </c>
      <c r="L93" s="38">
        <f t="shared" si="42"/>
        <v>502899.6</v>
      </c>
    </row>
    <row r="94" spans="1:12" ht="38.25" outlineLevel="7">
      <c r="A94" s="25" t="s">
        <v>95</v>
      </c>
      <c r="B94" s="26" t="s">
        <v>9</v>
      </c>
      <c r="C94" s="26" t="s">
        <v>42</v>
      </c>
      <c r="D94" s="26" t="s">
        <v>49</v>
      </c>
      <c r="E94" s="26" t="s">
        <v>22</v>
      </c>
      <c r="F94" s="26" t="s">
        <v>36</v>
      </c>
      <c r="G94" s="27" t="s">
        <v>16</v>
      </c>
      <c r="H94" s="23">
        <v>178848</v>
      </c>
      <c r="I94" s="57">
        <v>178848</v>
      </c>
      <c r="J94" s="57">
        <v>178848</v>
      </c>
      <c r="K94" s="44">
        <v>141677</v>
      </c>
      <c r="L94" s="24">
        <v>132887</v>
      </c>
    </row>
    <row r="95" spans="1:12" ht="38.25" outlineLevel="7">
      <c r="A95" s="25" t="s">
        <v>96</v>
      </c>
      <c r="B95" s="26" t="s">
        <v>9</v>
      </c>
      <c r="C95" s="26" t="s">
        <v>42</v>
      </c>
      <c r="D95" s="26" t="s">
        <v>49</v>
      </c>
      <c r="E95" s="26" t="s">
        <v>22</v>
      </c>
      <c r="F95" s="26" t="s">
        <v>36</v>
      </c>
      <c r="G95" s="27" t="s">
        <v>16</v>
      </c>
      <c r="H95" s="23">
        <v>161359</v>
      </c>
      <c r="I95" s="57">
        <v>161359</v>
      </c>
      <c r="J95" s="57">
        <v>161359</v>
      </c>
      <c r="K95" s="44">
        <v>127823</v>
      </c>
      <c r="L95" s="24">
        <v>119893</v>
      </c>
    </row>
    <row r="96" spans="1:12" ht="27" customHeight="1" outlineLevel="7">
      <c r="A96" s="25" t="s">
        <v>97</v>
      </c>
      <c r="B96" s="26" t="s">
        <v>9</v>
      </c>
      <c r="C96" s="26" t="s">
        <v>42</v>
      </c>
      <c r="D96" s="26" t="s">
        <v>49</v>
      </c>
      <c r="E96" s="26" t="s">
        <v>22</v>
      </c>
      <c r="F96" s="26" t="s">
        <v>36</v>
      </c>
      <c r="G96" s="27" t="s">
        <v>16</v>
      </c>
      <c r="H96" s="23">
        <v>336625</v>
      </c>
      <c r="I96" s="57">
        <v>336625</v>
      </c>
      <c r="J96" s="57">
        <v>336625</v>
      </c>
      <c r="K96" s="44">
        <v>266663.18</v>
      </c>
      <c r="L96" s="24">
        <v>250119.6</v>
      </c>
    </row>
    <row r="97" spans="1:12" s="3" customFormat="1" outlineLevel="4">
      <c r="A97" s="16" t="s">
        <v>37</v>
      </c>
      <c r="B97" s="17" t="s">
        <v>9</v>
      </c>
      <c r="C97" s="17" t="s">
        <v>42</v>
      </c>
      <c r="D97" s="17" t="s">
        <v>49</v>
      </c>
      <c r="E97" s="17" t="s">
        <v>22</v>
      </c>
      <c r="F97" s="17" t="s">
        <v>38</v>
      </c>
      <c r="G97" s="18"/>
      <c r="H97" s="19">
        <f>H98+H99+H100</f>
        <v>269497</v>
      </c>
      <c r="I97" s="37">
        <f>I98+I99+I100</f>
        <v>269497</v>
      </c>
      <c r="J97" s="37">
        <f>J98+J99+J100</f>
        <v>269497</v>
      </c>
      <c r="K97" s="37">
        <f t="shared" ref="K97:L97" si="43">K98+K99+K100</f>
        <v>151337.32</v>
      </c>
      <c r="L97" s="38">
        <f t="shared" si="43"/>
        <v>141948.35</v>
      </c>
    </row>
    <row r="98" spans="1:12" ht="38.25" outlineLevel="7">
      <c r="A98" s="25" t="s">
        <v>95</v>
      </c>
      <c r="B98" s="26" t="s">
        <v>9</v>
      </c>
      <c r="C98" s="26" t="s">
        <v>42</v>
      </c>
      <c r="D98" s="26" t="s">
        <v>49</v>
      </c>
      <c r="E98" s="26" t="s">
        <v>22</v>
      </c>
      <c r="F98" s="26" t="s">
        <v>38</v>
      </c>
      <c r="G98" s="27" t="s">
        <v>16</v>
      </c>
      <c r="H98" s="23">
        <v>33900</v>
      </c>
      <c r="I98" s="57">
        <v>33900</v>
      </c>
      <c r="J98" s="57">
        <v>33900</v>
      </c>
      <c r="K98" s="44">
        <v>19037</v>
      </c>
      <c r="L98" s="24">
        <v>17856</v>
      </c>
    </row>
    <row r="99" spans="1:12" ht="38.25" outlineLevel="7">
      <c r="A99" s="25" t="s">
        <v>96</v>
      </c>
      <c r="B99" s="26" t="s">
        <v>9</v>
      </c>
      <c r="C99" s="26" t="s">
        <v>42</v>
      </c>
      <c r="D99" s="26" t="s">
        <v>49</v>
      </c>
      <c r="E99" s="26" t="s">
        <v>22</v>
      </c>
      <c r="F99" s="26" t="s">
        <v>38</v>
      </c>
      <c r="G99" s="27" t="s">
        <v>16</v>
      </c>
      <c r="H99" s="23">
        <v>32429</v>
      </c>
      <c r="I99" s="57">
        <v>32429</v>
      </c>
      <c r="J99" s="57">
        <v>32429</v>
      </c>
      <c r="K99" s="44">
        <v>18211</v>
      </c>
      <c r="L99" s="24">
        <v>17081</v>
      </c>
    </row>
    <row r="100" spans="1:12" ht="27" customHeight="1" outlineLevel="7">
      <c r="A100" s="25" t="s">
        <v>97</v>
      </c>
      <c r="B100" s="26" t="s">
        <v>9</v>
      </c>
      <c r="C100" s="26" t="s">
        <v>42</v>
      </c>
      <c r="D100" s="26" t="s">
        <v>49</v>
      </c>
      <c r="E100" s="26" t="s">
        <v>22</v>
      </c>
      <c r="F100" s="26" t="s">
        <v>38</v>
      </c>
      <c r="G100" s="27" t="s">
        <v>16</v>
      </c>
      <c r="H100" s="23">
        <v>203168</v>
      </c>
      <c r="I100" s="57">
        <v>203168</v>
      </c>
      <c r="J100" s="57">
        <v>203168</v>
      </c>
      <c r="K100" s="44">
        <v>114089.32</v>
      </c>
      <c r="L100" s="24">
        <v>107011.35</v>
      </c>
    </row>
    <row r="101" spans="1:12" s="3" customFormat="1" outlineLevel="4">
      <c r="A101" s="16" t="s">
        <v>44</v>
      </c>
      <c r="B101" s="17" t="s">
        <v>9</v>
      </c>
      <c r="C101" s="17" t="s">
        <v>42</v>
      </c>
      <c r="D101" s="17" t="s">
        <v>49</v>
      </c>
      <c r="E101" s="17" t="s">
        <v>22</v>
      </c>
      <c r="F101" s="17" t="s">
        <v>45</v>
      </c>
      <c r="G101" s="18"/>
      <c r="H101" s="19">
        <f>H102+H103+H104</f>
        <v>4427890.6400000006</v>
      </c>
      <c r="I101" s="37">
        <f>I102+I103+I104</f>
        <v>4427890.6400000006</v>
      </c>
      <c r="J101" s="37">
        <f>J102+J103+J104</f>
        <v>4427890.6400000006</v>
      </c>
      <c r="K101" s="37">
        <f t="shared" ref="K101:L101" si="44">K102+K103+K104</f>
        <v>4241609.28</v>
      </c>
      <c r="L101" s="38">
        <f t="shared" si="44"/>
        <v>3978459.74</v>
      </c>
    </row>
    <row r="102" spans="1:12" ht="38.25" outlineLevel="7">
      <c r="A102" s="25" t="s">
        <v>95</v>
      </c>
      <c r="B102" s="26" t="s">
        <v>9</v>
      </c>
      <c r="C102" s="26" t="s">
        <v>42</v>
      </c>
      <c r="D102" s="26" t="s">
        <v>49</v>
      </c>
      <c r="E102" s="26" t="s">
        <v>22</v>
      </c>
      <c r="F102" s="26" t="s">
        <v>45</v>
      </c>
      <c r="G102" s="27" t="s">
        <v>16</v>
      </c>
      <c r="H102" s="23">
        <v>445613</v>
      </c>
      <c r="I102" s="57">
        <v>445613</v>
      </c>
      <c r="J102" s="57">
        <v>445613</v>
      </c>
      <c r="K102" s="44">
        <v>426866.3</v>
      </c>
      <c r="L102" s="24">
        <v>400383</v>
      </c>
    </row>
    <row r="103" spans="1:12" ht="38.25" outlineLevel="7">
      <c r="A103" s="25" t="s">
        <v>96</v>
      </c>
      <c r="B103" s="26" t="s">
        <v>9</v>
      </c>
      <c r="C103" s="26" t="s">
        <v>42</v>
      </c>
      <c r="D103" s="26" t="s">
        <v>49</v>
      </c>
      <c r="E103" s="26" t="s">
        <v>22</v>
      </c>
      <c r="F103" s="26" t="s">
        <v>45</v>
      </c>
      <c r="G103" s="27" t="s">
        <v>16</v>
      </c>
      <c r="H103" s="23">
        <v>443991</v>
      </c>
      <c r="I103" s="57">
        <v>443991</v>
      </c>
      <c r="J103" s="57">
        <v>443991</v>
      </c>
      <c r="K103" s="44">
        <v>425312</v>
      </c>
      <c r="L103" s="24">
        <v>398926</v>
      </c>
    </row>
    <row r="104" spans="1:12" ht="30" customHeight="1" outlineLevel="7">
      <c r="A104" s="25" t="s">
        <v>97</v>
      </c>
      <c r="B104" s="26" t="s">
        <v>9</v>
      </c>
      <c r="C104" s="26" t="s">
        <v>42</v>
      </c>
      <c r="D104" s="26" t="s">
        <v>49</v>
      </c>
      <c r="E104" s="26" t="s">
        <v>22</v>
      </c>
      <c r="F104" s="26" t="s">
        <v>45</v>
      </c>
      <c r="G104" s="27" t="s">
        <v>16</v>
      </c>
      <c r="H104" s="23">
        <v>3538286.64</v>
      </c>
      <c r="I104" s="57">
        <v>3538286.64</v>
      </c>
      <c r="J104" s="57">
        <v>3538286.64</v>
      </c>
      <c r="K104" s="44">
        <v>3389430.98</v>
      </c>
      <c r="L104" s="24">
        <v>3179150.74</v>
      </c>
    </row>
    <row r="105" spans="1:12" s="3" customFormat="1" outlineLevel="4">
      <c r="A105" s="16" t="s">
        <v>46</v>
      </c>
      <c r="B105" s="17" t="s">
        <v>9</v>
      </c>
      <c r="C105" s="17" t="s">
        <v>42</v>
      </c>
      <c r="D105" s="17" t="s">
        <v>49</v>
      </c>
      <c r="E105" s="17" t="s">
        <v>22</v>
      </c>
      <c r="F105" s="17" t="s">
        <v>47</v>
      </c>
      <c r="G105" s="18"/>
      <c r="H105" s="19">
        <f>H106+H107+H108</f>
        <v>6362661.2599999998</v>
      </c>
      <c r="I105" s="37">
        <f>I106+I107+I108</f>
        <v>6362661.2599999998</v>
      </c>
      <c r="J105" s="37">
        <f>J106+J107+J108</f>
        <v>6362661.2599999998</v>
      </c>
      <c r="K105" s="37">
        <f t="shared" ref="K105:L105" si="45">K106+K107+K108</f>
        <v>5952668.3699999992</v>
      </c>
      <c r="L105" s="38">
        <f t="shared" si="45"/>
        <v>5583364.6799999997</v>
      </c>
    </row>
    <row r="106" spans="1:12" ht="38.25" outlineLevel="7">
      <c r="A106" s="25" t="s">
        <v>95</v>
      </c>
      <c r="B106" s="26" t="s">
        <v>9</v>
      </c>
      <c r="C106" s="26" t="s">
        <v>42</v>
      </c>
      <c r="D106" s="26" t="s">
        <v>49</v>
      </c>
      <c r="E106" s="26" t="s">
        <v>22</v>
      </c>
      <c r="F106" s="26" t="s">
        <v>47</v>
      </c>
      <c r="G106" s="27" t="s">
        <v>16</v>
      </c>
      <c r="H106" s="23">
        <v>707377</v>
      </c>
      <c r="I106" s="57">
        <v>707377</v>
      </c>
      <c r="J106" s="57">
        <v>707377</v>
      </c>
      <c r="K106" s="44">
        <v>661795.4</v>
      </c>
      <c r="L106" s="24">
        <v>620738</v>
      </c>
    </row>
    <row r="107" spans="1:12" ht="38.25" outlineLevel="7">
      <c r="A107" s="25" t="s">
        <v>96</v>
      </c>
      <c r="B107" s="26" t="s">
        <v>9</v>
      </c>
      <c r="C107" s="26" t="s">
        <v>42</v>
      </c>
      <c r="D107" s="26" t="s">
        <v>49</v>
      </c>
      <c r="E107" s="26" t="s">
        <v>22</v>
      </c>
      <c r="F107" s="26" t="s">
        <v>47</v>
      </c>
      <c r="G107" s="27" t="s">
        <v>16</v>
      </c>
      <c r="H107" s="23">
        <v>704772</v>
      </c>
      <c r="I107" s="57">
        <v>704772</v>
      </c>
      <c r="J107" s="57">
        <v>704772</v>
      </c>
      <c r="K107" s="44">
        <v>659358</v>
      </c>
      <c r="L107" s="24">
        <v>618451</v>
      </c>
    </row>
    <row r="108" spans="1:12" ht="25.5" customHeight="1" outlineLevel="7">
      <c r="A108" s="25" t="s">
        <v>97</v>
      </c>
      <c r="B108" s="26" t="s">
        <v>9</v>
      </c>
      <c r="C108" s="26" t="s">
        <v>42</v>
      </c>
      <c r="D108" s="26" t="s">
        <v>49</v>
      </c>
      <c r="E108" s="26" t="s">
        <v>22</v>
      </c>
      <c r="F108" s="26" t="s">
        <v>47</v>
      </c>
      <c r="G108" s="27" t="s">
        <v>16</v>
      </c>
      <c r="H108" s="23">
        <v>4950512.26</v>
      </c>
      <c r="I108" s="57">
        <v>4950512.26</v>
      </c>
      <c r="J108" s="57">
        <v>4950512.26</v>
      </c>
      <c r="K108" s="44">
        <v>4631514.97</v>
      </c>
      <c r="L108" s="24">
        <v>4344175.68</v>
      </c>
    </row>
    <row r="109" spans="1:12" s="3" customFormat="1" outlineLevel="4">
      <c r="A109" s="16" t="s">
        <v>13</v>
      </c>
      <c r="B109" s="17" t="s">
        <v>9</v>
      </c>
      <c r="C109" s="17" t="s">
        <v>42</v>
      </c>
      <c r="D109" s="17" t="s">
        <v>49</v>
      </c>
      <c r="E109" s="17" t="s">
        <v>22</v>
      </c>
      <c r="F109" s="17" t="s">
        <v>14</v>
      </c>
      <c r="G109" s="18"/>
      <c r="H109" s="19">
        <f>H110+H111+H112</f>
        <v>1319606.5</v>
      </c>
      <c r="I109" s="37">
        <f>I110+I111+I112</f>
        <v>1319606.5</v>
      </c>
      <c r="J109" s="37">
        <f>J110+J111+J112</f>
        <v>1319606.5</v>
      </c>
      <c r="K109" s="37">
        <f t="shared" ref="K109:L109" si="46">K110+K111+K112</f>
        <v>2004855.5</v>
      </c>
      <c r="L109" s="38">
        <f t="shared" si="46"/>
        <v>1880474.22</v>
      </c>
    </row>
    <row r="110" spans="1:12" ht="38.25" outlineLevel="7">
      <c r="A110" s="25" t="s">
        <v>95</v>
      </c>
      <c r="B110" s="26" t="s">
        <v>9</v>
      </c>
      <c r="C110" s="26" t="s">
        <v>42</v>
      </c>
      <c r="D110" s="26" t="s">
        <v>49</v>
      </c>
      <c r="E110" s="26" t="s">
        <v>22</v>
      </c>
      <c r="F110" s="26" t="s">
        <v>14</v>
      </c>
      <c r="G110" s="27" t="s">
        <v>16</v>
      </c>
      <c r="H110" s="23">
        <v>185821.9</v>
      </c>
      <c r="I110" s="57">
        <v>185821.9</v>
      </c>
      <c r="J110" s="57">
        <v>185821.9</v>
      </c>
      <c r="K110" s="44">
        <v>282316</v>
      </c>
      <c r="L110" s="24">
        <v>264801</v>
      </c>
    </row>
    <row r="111" spans="1:12" ht="38.25" outlineLevel="7">
      <c r="A111" s="25" t="s">
        <v>96</v>
      </c>
      <c r="B111" s="26" t="s">
        <v>9</v>
      </c>
      <c r="C111" s="26" t="s">
        <v>42</v>
      </c>
      <c r="D111" s="26" t="s">
        <v>49</v>
      </c>
      <c r="E111" s="26" t="s">
        <v>22</v>
      </c>
      <c r="F111" s="26" t="s">
        <v>14</v>
      </c>
      <c r="G111" s="27" t="s">
        <v>16</v>
      </c>
      <c r="H111" s="23">
        <v>124182.39999999999</v>
      </c>
      <c r="I111" s="57">
        <v>124182.39999999999</v>
      </c>
      <c r="J111" s="57">
        <v>124182.39999999999</v>
      </c>
      <c r="K111" s="44">
        <v>188668</v>
      </c>
      <c r="L111" s="24">
        <v>176963</v>
      </c>
    </row>
    <row r="112" spans="1:12" ht="27" customHeight="1" outlineLevel="7">
      <c r="A112" s="25" t="s">
        <v>97</v>
      </c>
      <c r="B112" s="26" t="s">
        <v>9</v>
      </c>
      <c r="C112" s="26" t="s">
        <v>42</v>
      </c>
      <c r="D112" s="26" t="s">
        <v>49</v>
      </c>
      <c r="E112" s="26" t="s">
        <v>22</v>
      </c>
      <c r="F112" s="26" t="s">
        <v>14</v>
      </c>
      <c r="G112" s="27" t="s">
        <v>16</v>
      </c>
      <c r="H112" s="23">
        <v>1009602.2</v>
      </c>
      <c r="I112" s="57">
        <v>1009602.2</v>
      </c>
      <c r="J112" s="57">
        <v>1009602.2</v>
      </c>
      <c r="K112" s="44">
        <v>1533871.5</v>
      </c>
      <c r="L112" s="24">
        <v>1438710.22</v>
      </c>
    </row>
    <row r="113" spans="1:12" s="3" customFormat="1" ht="25.5" outlineLevel="2">
      <c r="A113" s="16" t="s">
        <v>19</v>
      </c>
      <c r="B113" s="17" t="s">
        <v>9</v>
      </c>
      <c r="C113" s="17" t="s">
        <v>42</v>
      </c>
      <c r="D113" s="17" t="s">
        <v>50</v>
      </c>
      <c r="E113" s="17" t="s">
        <v>12</v>
      </c>
      <c r="F113" s="17"/>
      <c r="G113" s="18"/>
      <c r="H113" s="19">
        <f>H114</f>
        <v>336249403.56</v>
      </c>
      <c r="I113" s="37">
        <f>I114</f>
        <v>336249403.56</v>
      </c>
      <c r="J113" s="37">
        <f>J114</f>
        <v>343415868.56</v>
      </c>
      <c r="K113" s="37">
        <f t="shared" ref="K113:L113" si="47">K114</f>
        <v>325813305.0399999</v>
      </c>
      <c r="L113" s="38">
        <f t="shared" si="47"/>
        <v>305599839.87</v>
      </c>
    </row>
    <row r="114" spans="1:12" s="3" customFormat="1" ht="51" outlineLevel="3">
      <c r="A114" s="16" t="s">
        <v>21</v>
      </c>
      <c r="B114" s="17" t="s">
        <v>9</v>
      </c>
      <c r="C114" s="17" t="s">
        <v>42</v>
      </c>
      <c r="D114" s="17" t="s">
        <v>50</v>
      </c>
      <c r="E114" s="17" t="s">
        <v>22</v>
      </c>
      <c r="F114" s="17"/>
      <c r="G114" s="18"/>
      <c r="H114" s="19">
        <f>H115+H117+H119+H121+H123+H125+H127+H129+H131+H133+H135</f>
        <v>336249403.56</v>
      </c>
      <c r="I114" s="37">
        <f>I115+I117+I119+I121+I123+I125+I127+I129+I131+I133+I135</f>
        <v>336249403.56</v>
      </c>
      <c r="J114" s="37">
        <f>J115+J117+J119+J121+J123+J125+J127+J129+J131+J133+J135</f>
        <v>343415868.56</v>
      </c>
      <c r="K114" s="37">
        <f t="shared" ref="K114:L114" si="48">K115+K117+K119+K121+K123+K125+K127+K129+K131+K133+K135</f>
        <v>325813305.0399999</v>
      </c>
      <c r="L114" s="38">
        <f t="shared" si="48"/>
        <v>305599839.87</v>
      </c>
    </row>
    <row r="115" spans="1:12" s="3" customFormat="1" outlineLevel="4">
      <c r="A115" s="16" t="s">
        <v>23</v>
      </c>
      <c r="B115" s="17" t="s">
        <v>9</v>
      </c>
      <c r="C115" s="17" t="s">
        <v>42</v>
      </c>
      <c r="D115" s="17" t="s">
        <v>50</v>
      </c>
      <c r="E115" s="17" t="s">
        <v>22</v>
      </c>
      <c r="F115" s="17" t="s">
        <v>24</v>
      </c>
      <c r="G115" s="18"/>
      <c r="H115" s="19">
        <f>H116</f>
        <v>36052781.490000002</v>
      </c>
      <c r="I115" s="37">
        <f>I116</f>
        <v>36052781.490000002</v>
      </c>
      <c r="J115" s="37">
        <f>J116</f>
        <v>36401081.490000002</v>
      </c>
      <c r="K115" s="37">
        <f t="shared" ref="K115:L115" si="49">K116</f>
        <v>34474110.229999997</v>
      </c>
      <c r="L115" s="38">
        <f t="shared" si="49"/>
        <v>22390637.829999998</v>
      </c>
    </row>
    <row r="116" spans="1:12" ht="38.25" outlineLevel="7">
      <c r="A116" s="25" t="s">
        <v>98</v>
      </c>
      <c r="B116" s="26" t="s">
        <v>9</v>
      </c>
      <c r="C116" s="26" t="s">
        <v>42</v>
      </c>
      <c r="D116" s="26" t="s">
        <v>50</v>
      </c>
      <c r="E116" s="26" t="s">
        <v>22</v>
      </c>
      <c r="F116" s="26" t="s">
        <v>24</v>
      </c>
      <c r="G116" s="27" t="s">
        <v>16</v>
      </c>
      <c r="H116" s="23">
        <v>36052781.490000002</v>
      </c>
      <c r="I116" s="57">
        <v>36052781.490000002</v>
      </c>
      <c r="J116" s="57">
        <v>36401081.490000002</v>
      </c>
      <c r="K116" s="44">
        <v>34474110.229999997</v>
      </c>
      <c r="L116" s="24">
        <v>22390637.829999998</v>
      </c>
    </row>
    <row r="117" spans="1:12" s="3" customFormat="1" outlineLevel="4">
      <c r="A117" s="16" t="s">
        <v>25</v>
      </c>
      <c r="B117" s="17" t="s">
        <v>9</v>
      </c>
      <c r="C117" s="17" t="s">
        <v>42</v>
      </c>
      <c r="D117" s="17" t="s">
        <v>50</v>
      </c>
      <c r="E117" s="17" t="s">
        <v>22</v>
      </c>
      <c r="F117" s="17" t="s">
        <v>26</v>
      </c>
      <c r="G117" s="18"/>
      <c r="H117" s="19">
        <f>H118</f>
        <v>167269991.5</v>
      </c>
      <c r="I117" s="37">
        <f>I118</f>
        <v>167269991.5</v>
      </c>
      <c r="J117" s="37">
        <f>J118</f>
        <v>172417976.5</v>
      </c>
      <c r="K117" s="37">
        <f t="shared" ref="K117:L117" si="50">K118</f>
        <v>160294873.69999999</v>
      </c>
      <c r="L117" s="38">
        <f t="shared" si="50"/>
        <v>160294873.69999999</v>
      </c>
    </row>
    <row r="118" spans="1:12" ht="38.25" outlineLevel="7">
      <c r="A118" s="25" t="s">
        <v>98</v>
      </c>
      <c r="B118" s="26" t="s">
        <v>9</v>
      </c>
      <c r="C118" s="26" t="s">
        <v>42</v>
      </c>
      <c r="D118" s="26" t="s">
        <v>50</v>
      </c>
      <c r="E118" s="26" t="s">
        <v>22</v>
      </c>
      <c r="F118" s="26" t="s">
        <v>26</v>
      </c>
      <c r="G118" s="27" t="s">
        <v>16</v>
      </c>
      <c r="H118" s="23">
        <v>167269991.5</v>
      </c>
      <c r="I118" s="57">
        <v>167269991.5</v>
      </c>
      <c r="J118" s="57">
        <v>172417976.5</v>
      </c>
      <c r="K118" s="44">
        <v>160294873.69999999</v>
      </c>
      <c r="L118" s="24">
        <v>160294873.69999999</v>
      </c>
    </row>
    <row r="119" spans="1:12" s="3" customFormat="1" ht="25.5" outlineLevel="4">
      <c r="A119" s="16" t="s">
        <v>27</v>
      </c>
      <c r="B119" s="17" t="s">
        <v>9</v>
      </c>
      <c r="C119" s="17" t="s">
        <v>42</v>
      </c>
      <c r="D119" s="17" t="s">
        <v>50</v>
      </c>
      <c r="E119" s="17" t="s">
        <v>22</v>
      </c>
      <c r="F119" s="17" t="s">
        <v>28</v>
      </c>
      <c r="G119" s="18"/>
      <c r="H119" s="19">
        <f>H120</f>
        <v>10887940.039999999</v>
      </c>
      <c r="I119" s="37">
        <f>I120</f>
        <v>10887940.039999999</v>
      </c>
      <c r="J119" s="37">
        <f>J120</f>
        <v>10993133.039999999</v>
      </c>
      <c r="K119" s="37">
        <f t="shared" ref="K119:L119" si="51">K120</f>
        <v>11256415.35</v>
      </c>
      <c r="L119" s="38">
        <f t="shared" si="51"/>
        <v>7310944.8399999999</v>
      </c>
    </row>
    <row r="120" spans="1:12" ht="38.25" outlineLevel="7">
      <c r="A120" s="25" t="s">
        <v>98</v>
      </c>
      <c r="B120" s="26" t="s">
        <v>9</v>
      </c>
      <c r="C120" s="26" t="s">
        <v>42</v>
      </c>
      <c r="D120" s="26" t="s">
        <v>50</v>
      </c>
      <c r="E120" s="26" t="s">
        <v>22</v>
      </c>
      <c r="F120" s="26" t="s">
        <v>28</v>
      </c>
      <c r="G120" s="27" t="s">
        <v>16</v>
      </c>
      <c r="H120" s="23">
        <v>10887940.039999999</v>
      </c>
      <c r="I120" s="57">
        <v>10887940.039999999</v>
      </c>
      <c r="J120" s="57">
        <v>10993133.039999999</v>
      </c>
      <c r="K120" s="44">
        <v>11256415.35</v>
      </c>
      <c r="L120" s="24">
        <v>7310944.8399999999</v>
      </c>
    </row>
    <row r="121" spans="1:12" s="3" customFormat="1" ht="25.5" outlineLevel="4">
      <c r="A121" s="16" t="s">
        <v>29</v>
      </c>
      <c r="B121" s="17" t="s">
        <v>9</v>
      </c>
      <c r="C121" s="17" t="s">
        <v>42</v>
      </c>
      <c r="D121" s="17" t="s">
        <v>50</v>
      </c>
      <c r="E121" s="17" t="s">
        <v>22</v>
      </c>
      <c r="F121" s="17" t="s">
        <v>30</v>
      </c>
      <c r="G121" s="18"/>
      <c r="H121" s="19">
        <f>H122</f>
        <v>55500593</v>
      </c>
      <c r="I121" s="37">
        <f>I122</f>
        <v>55500593</v>
      </c>
      <c r="J121" s="37">
        <f>J122</f>
        <v>57065580</v>
      </c>
      <c r="K121" s="37">
        <f t="shared" ref="K121:L121" si="52">K122</f>
        <v>52339152.100000001</v>
      </c>
      <c r="L121" s="38">
        <f t="shared" si="52"/>
        <v>52339152.100000001</v>
      </c>
    </row>
    <row r="122" spans="1:12" ht="38.25" outlineLevel="7">
      <c r="A122" s="25" t="s">
        <v>98</v>
      </c>
      <c r="B122" s="26" t="s">
        <v>9</v>
      </c>
      <c r="C122" s="26" t="s">
        <v>42</v>
      </c>
      <c r="D122" s="26" t="s">
        <v>50</v>
      </c>
      <c r="E122" s="26" t="s">
        <v>22</v>
      </c>
      <c r="F122" s="26" t="s">
        <v>30</v>
      </c>
      <c r="G122" s="27" t="s">
        <v>16</v>
      </c>
      <c r="H122" s="23">
        <v>55500593</v>
      </c>
      <c r="I122" s="57">
        <v>55500593</v>
      </c>
      <c r="J122" s="57">
        <v>57065580</v>
      </c>
      <c r="K122" s="44">
        <v>52339152.100000001</v>
      </c>
      <c r="L122" s="24">
        <v>52339152.100000001</v>
      </c>
    </row>
    <row r="123" spans="1:12" s="3" customFormat="1" outlineLevel="4">
      <c r="A123" s="16" t="s">
        <v>31</v>
      </c>
      <c r="B123" s="17" t="s">
        <v>9</v>
      </c>
      <c r="C123" s="17" t="s">
        <v>42</v>
      </c>
      <c r="D123" s="17" t="s">
        <v>50</v>
      </c>
      <c r="E123" s="17" t="s">
        <v>22</v>
      </c>
      <c r="F123" s="17" t="s">
        <v>32</v>
      </c>
      <c r="G123" s="18"/>
      <c r="H123" s="19">
        <f>H124</f>
        <v>551514.05000000005</v>
      </c>
      <c r="I123" s="37">
        <f>I124</f>
        <v>551514.05000000005</v>
      </c>
      <c r="J123" s="37">
        <f>J124</f>
        <v>551514.05000000005</v>
      </c>
      <c r="K123" s="37">
        <f t="shared" ref="K123:L123" si="53">K124</f>
        <v>528311.86</v>
      </c>
      <c r="L123" s="38">
        <f t="shared" si="53"/>
        <v>495535.38</v>
      </c>
    </row>
    <row r="124" spans="1:12" ht="38.25" outlineLevel="7">
      <c r="A124" s="25" t="s">
        <v>98</v>
      </c>
      <c r="B124" s="26" t="s">
        <v>9</v>
      </c>
      <c r="C124" s="26" t="s">
        <v>42</v>
      </c>
      <c r="D124" s="26" t="s">
        <v>50</v>
      </c>
      <c r="E124" s="26" t="s">
        <v>22</v>
      </c>
      <c r="F124" s="26" t="s">
        <v>32</v>
      </c>
      <c r="G124" s="27" t="s">
        <v>16</v>
      </c>
      <c r="H124" s="23">
        <v>551514.05000000005</v>
      </c>
      <c r="I124" s="57">
        <v>551514.05000000005</v>
      </c>
      <c r="J124" s="57">
        <v>551514.05000000005</v>
      </c>
      <c r="K124" s="44">
        <v>528311.86</v>
      </c>
      <c r="L124" s="24">
        <v>495535.38</v>
      </c>
    </row>
    <row r="125" spans="1:12" s="3" customFormat="1" outlineLevel="4">
      <c r="A125" s="16" t="s">
        <v>33</v>
      </c>
      <c r="B125" s="17" t="s">
        <v>9</v>
      </c>
      <c r="C125" s="17" t="s">
        <v>42</v>
      </c>
      <c r="D125" s="17" t="s">
        <v>50</v>
      </c>
      <c r="E125" s="17" t="s">
        <v>22</v>
      </c>
      <c r="F125" s="17" t="s">
        <v>34</v>
      </c>
      <c r="G125" s="18"/>
      <c r="H125" s="19">
        <f>H126</f>
        <v>7948941.9400000004</v>
      </c>
      <c r="I125" s="37">
        <f>I126</f>
        <v>7948941.9400000004</v>
      </c>
      <c r="J125" s="37">
        <f>J126</f>
        <v>7948941.9400000004</v>
      </c>
      <c r="K125" s="37">
        <f t="shared" ref="K125:L125" si="54">K126</f>
        <v>7614529.9500000002</v>
      </c>
      <c r="L125" s="38">
        <f t="shared" si="54"/>
        <v>7142124.3300000001</v>
      </c>
    </row>
    <row r="126" spans="1:12" ht="38.25" outlineLevel="7">
      <c r="A126" s="25" t="s">
        <v>98</v>
      </c>
      <c r="B126" s="26" t="s">
        <v>9</v>
      </c>
      <c r="C126" s="26" t="s">
        <v>42</v>
      </c>
      <c r="D126" s="26" t="s">
        <v>50</v>
      </c>
      <c r="E126" s="26" t="s">
        <v>22</v>
      </c>
      <c r="F126" s="26" t="s">
        <v>34</v>
      </c>
      <c r="G126" s="27" t="s">
        <v>16</v>
      </c>
      <c r="H126" s="23">
        <v>7948941.9400000004</v>
      </c>
      <c r="I126" s="57">
        <v>7948941.9400000004</v>
      </c>
      <c r="J126" s="57">
        <v>7948941.9400000004</v>
      </c>
      <c r="K126" s="44">
        <v>7614529.9500000002</v>
      </c>
      <c r="L126" s="24">
        <v>7142124.3300000001</v>
      </c>
    </row>
    <row r="127" spans="1:12" s="3" customFormat="1" outlineLevel="4">
      <c r="A127" s="16" t="s">
        <v>35</v>
      </c>
      <c r="B127" s="17" t="s">
        <v>9</v>
      </c>
      <c r="C127" s="17" t="s">
        <v>42</v>
      </c>
      <c r="D127" s="17" t="s">
        <v>50</v>
      </c>
      <c r="E127" s="17" t="s">
        <v>22</v>
      </c>
      <c r="F127" s="17" t="s">
        <v>36</v>
      </c>
      <c r="G127" s="18"/>
      <c r="H127" s="19">
        <f>H128</f>
        <v>2986802.74</v>
      </c>
      <c r="I127" s="37">
        <f>I128</f>
        <v>2986802.74</v>
      </c>
      <c r="J127" s="37">
        <f>J128</f>
        <v>2986802.74</v>
      </c>
      <c r="K127" s="37">
        <f t="shared" ref="K127:L127" si="55">K128</f>
        <v>2861147.94</v>
      </c>
      <c r="L127" s="38">
        <f t="shared" si="55"/>
        <v>2683642.2599999998</v>
      </c>
    </row>
    <row r="128" spans="1:12" ht="38.25" outlineLevel="7">
      <c r="A128" s="25" t="s">
        <v>98</v>
      </c>
      <c r="B128" s="26" t="s">
        <v>9</v>
      </c>
      <c r="C128" s="26" t="s">
        <v>42</v>
      </c>
      <c r="D128" s="26" t="s">
        <v>50</v>
      </c>
      <c r="E128" s="26" t="s">
        <v>22</v>
      </c>
      <c r="F128" s="26" t="s">
        <v>36</v>
      </c>
      <c r="G128" s="27" t="s">
        <v>16</v>
      </c>
      <c r="H128" s="23">
        <v>2986802.74</v>
      </c>
      <c r="I128" s="57">
        <v>2986802.74</v>
      </c>
      <c r="J128" s="57">
        <v>2986802.74</v>
      </c>
      <c r="K128" s="44">
        <v>2861147.94</v>
      </c>
      <c r="L128" s="24">
        <v>2683642.2599999998</v>
      </c>
    </row>
    <row r="129" spans="1:12" s="3" customFormat="1" outlineLevel="4">
      <c r="A129" s="16" t="s">
        <v>37</v>
      </c>
      <c r="B129" s="17" t="s">
        <v>9</v>
      </c>
      <c r="C129" s="17" t="s">
        <v>42</v>
      </c>
      <c r="D129" s="17" t="s">
        <v>50</v>
      </c>
      <c r="E129" s="17" t="s">
        <v>22</v>
      </c>
      <c r="F129" s="17" t="s">
        <v>38</v>
      </c>
      <c r="G129" s="18"/>
      <c r="H129" s="19">
        <f>H130</f>
        <v>1897033.67</v>
      </c>
      <c r="I129" s="37">
        <f>I130</f>
        <v>1897033.67</v>
      </c>
      <c r="J129" s="37">
        <f>J130</f>
        <v>1897033.67</v>
      </c>
      <c r="K129" s="37">
        <f t="shared" ref="K129:L129" si="56">K130</f>
        <v>1817225.46</v>
      </c>
      <c r="L129" s="38">
        <f t="shared" si="56"/>
        <v>1704484.75</v>
      </c>
    </row>
    <row r="130" spans="1:12" ht="38.25" outlineLevel="7">
      <c r="A130" s="25" t="s">
        <v>98</v>
      </c>
      <c r="B130" s="26" t="s">
        <v>9</v>
      </c>
      <c r="C130" s="26" t="s">
        <v>42</v>
      </c>
      <c r="D130" s="26" t="s">
        <v>50</v>
      </c>
      <c r="E130" s="26" t="s">
        <v>22</v>
      </c>
      <c r="F130" s="26" t="s">
        <v>38</v>
      </c>
      <c r="G130" s="27" t="s">
        <v>16</v>
      </c>
      <c r="H130" s="23">
        <v>1897033.67</v>
      </c>
      <c r="I130" s="57">
        <v>1897033.67</v>
      </c>
      <c r="J130" s="57">
        <v>1897033.67</v>
      </c>
      <c r="K130" s="44">
        <v>1817225.46</v>
      </c>
      <c r="L130" s="24">
        <v>1704484.75</v>
      </c>
    </row>
    <row r="131" spans="1:12" s="3" customFormat="1" outlineLevel="4">
      <c r="A131" s="16" t="s">
        <v>44</v>
      </c>
      <c r="B131" s="17" t="s">
        <v>9</v>
      </c>
      <c r="C131" s="17" t="s">
        <v>42</v>
      </c>
      <c r="D131" s="17" t="s">
        <v>50</v>
      </c>
      <c r="E131" s="17" t="s">
        <v>22</v>
      </c>
      <c r="F131" s="17" t="s">
        <v>45</v>
      </c>
      <c r="G131" s="18"/>
      <c r="H131" s="19">
        <f>H132</f>
        <v>13612131.279999999</v>
      </c>
      <c r="I131" s="37">
        <f>I132</f>
        <v>13612131.279999999</v>
      </c>
      <c r="J131" s="37">
        <f>J132</f>
        <v>13612131.279999999</v>
      </c>
      <c r="K131" s="37">
        <f t="shared" ref="K131:L131" si="57">K132</f>
        <v>11958955.029999999</v>
      </c>
      <c r="L131" s="38">
        <f t="shared" si="57"/>
        <v>11217021.18</v>
      </c>
    </row>
    <row r="132" spans="1:12" ht="38.25" outlineLevel="7">
      <c r="A132" s="25" t="s">
        <v>98</v>
      </c>
      <c r="B132" s="26" t="s">
        <v>9</v>
      </c>
      <c r="C132" s="26" t="s">
        <v>42</v>
      </c>
      <c r="D132" s="26" t="s">
        <v>50</v>
      </c>
      <c r="E132" s="26" t="s">
        <v>22</v>
      </c>
      <c r="F132" s="26" t="s">
        <v>45</v>
      </c>
      <c r="G132" s="27" t="s">
        <v>16</v>
      </c>
      <c r="H132" s="23">
        <v>13612131.279999999</v>
      </c>
      <c r="I132" s="57">
        <v>13612131.279999999</v>
      </c>
      <c r="J132" s="57">
        <v>13612131.279999999</v>
      </c>
      <c r="K132" s="44">
        <v>11958955.029999999</v>
      </c>
      <c r="L132" s="24">
        <v>11217021.18</v>
      </c>
    </row>
    <row r="133" spans="1:12" s="3" customFormat="1" outlineLevel="4">
      <c r="A133" s="16" t="s">
        <v>46</v>
      </c>
      <c r="B133" s="17" t="s">
        <v>9</v>
      </c>
      <c r="C133" s="17" t="s">
        <v>42</v>
      </c>
      <c r="D133" s="17" t="s">
        <v>50</v>
      </c>
      <c r="E133" s="17" t="s">
        <v>22</v>
      </c>
      <c r="F133" s="17" t="s">
        <v>47</v>
      </c>
      <c r="G133" s="18"/>
      <c r="H133" s="19">
        <f>H134</f>
        <v>29767294</v>
      </c>
      <c r="I133" s="37">
        <f>I134</f>
        <v>29767294</v>
      </c>
      <c r="J133" s="37">
        <f>J134</f>
        <v>29767294</v>
      </c>
      <c r="K133" s="37">
        <f t="shared" ref="K133:L133" si="58">K134</f>
        <v>31939705.399999999</v>
      </c>
      <c r="L133" s="38">
        <f t="shared" si="58"/>
        <v>29958165.32</v>
      </c>
    </row>
    <row r="134" spans="1:12" ht="38.25" outlineLevel="7">
      <c r="A134" s="25" t="s">
        <v>98</v>
      </c>
      <c r="B134" s="26" t="s">
        <v>9</v>
      </c>
      <c r="C134" s="26" t="s">
        <v>42</v>
      </c>
      <c r="D134" s="26" t="s">
        <v>50</v>
      </c>
      <c r="E134" s="26" t="s">
        <v>22</v>
      </c>
      <c r="F134" s="26" t="s">
        <v>47</v>
      </c>
      <c r="G134" s="27" t="s">
        <v>16</v>
      </c>
      <c r="H134" s="23">
        <v>29767294</v>
      </c>
      <c r="I134" s="57">
        <v>29767294</v>
      </c>
      <c r="J134" s="57">
        <v>29767294</v>
      </c>
      <c r="K134" s="44">
        <v>31939705.399999999</v>
      </c>
      <c r="L134" s="24">
        <v>29958165.32</v>
      </c>
    </row>
    <row r="135" spans="1:12" s="3" customFormat="1" outlineLevel="4">
      <c r="A135" s="16" t="s">
        <v>13</v>
      </c>
      <c r="B135" s="17" t="s">
        <v>9</v>
      </c>
      <c r="C135" s="17" t="s">
        <v>42</v>
      </c>
      <c r="D135" s="17" t="s">
        <v>50</v>
      </c>
      <c r="E135" s="17" t="s">
        <v>22</v>
      </c>
      <c r="F135" s="17" t="s">
        <v>14</v>
      </c>
      <c r="G135" s="18"/>
      <c r="H135" s="19">
        <f>H136</f>
        <v>9774379.8499999996</v>
      </c>
      <c r="I135" s="37">
        <f>I136</f>
        <v>9774379.8499999996</v>
      </c>
      <c r="J135" s="37">
        <f>J136</f>
        <v>9774379.8499999996</v>
      </c>
      <c r="K135" s="37">
        <f t="shared" ref="K135:L135" si="59">K136</f>
        <v>10728878.02</v>
      </c>
      <c r="L135" s="38">
        <f t="shared" si="59"/>
        <v>10063258.18</v>
      </c>
    </row>
    <row r="136" spans="1:12" ht="38.25" outlineLevel="7">
      <c r="A136" s="25" t="s">
        <v>98</v>
      </c>
      <c r="B136" s="26" t="s">
        <v>9</v>
      </c>
      <c r="C136" s="26" t="s">
        <v>42</v>
      </c>
      <c r="D136" s="26" t="s">
        <v>50</v>
      </c>
      <c r="E136" s="26" t="s">
        <v>22</v>
      </c>
      <c r="F136" s="26" t="s">
        <v>14</v>
      </c>
      <c r="G136" s="27" t="s">
        <v>16</v>
      </c>
      <c r="H136" s="23">
        <v>9774379.8499999996</v>
      </c>
      <c r="I136" s="57">
        <v>9774379.8499999996</v>
      </c>
      <c r="J136" s="57">
        <v>9774379.8499999996</v>
      </c>
      <c r="K136" s="44">
        <v>10728878.02</v>
      </c>
      <c r="L136" s="24">
        <v>10063258.18</v>
      </c>
    </row>
    <row r="137" spans="1:12" s="3" customFormat="1" ht="25.5" outlineLevel="2">
      <c r="A137" s="16" t="s">
        <v>19</v>
      </c>
      <c r="B137" s="17" t="s">
        <v>9</v>
      </c>
      <c r="C137" s="17" t="s">
        <v>42</v>
      </c>
      <c r="D137" s="17" t="s">
        <v>51</v>
      </c>
      <c r="E137" s="17" t="s">
        <v>12</v>
      </c>
      <c r="F137" s="17"/>
      <c r="G137" s="18"/>
      <c r="H137" s="19">
        <f>H138</f>
        <v>199658.64</v>
      </c>
      <c r="I137" s="37">
        <f>I138</f>
        <v>19965.859999999997</v>
      </c>
      <c r="J137" s="37">
        <f>J138</f>
        <v>19965.859999999997</v>
      </c>
      <c r="K137" s="37">
        <f t="shared" ref="K137:L137" si="60">K138</f>
        <v>261654.62</v>
      </c>
      <c r="L137" s="38">
        <f t="shared" si="60"/>
        <v>245421.56</v>
      </c>
    </row>
    <row r="138" spans="1:12" s="3" customFormat="1" ht="51" outlineLevel="3">
      <c r="A138" s="16" t="s">
        <v>21</v>
      </c>
      <c r="B138" s="17" t="s">
        <v>9</v>
      </c>
      <c r="C138" s="17" t="s">
        <v>42</v>
      </c>
      <c r="D138" s="17" t="s">
        <v>51</v>
      </c>
      <c r="E138" s="17" t="s">
        <v>22</v>
      </c>
      <c r="F138" s="17"/>
      <c r="G138" s="18"/>
      <c r="H138" s="19">
        <f>H139+H141+H143+H145+H147</f>
        <v>199658.64</v>
      </c>
      <c r="I138" s="37">
        <f>I139+I141+I143+I145+I147</f>
        <v>19965.859999999997</v>
      </c>
      <c r="J138" s="37">
        <f>J139+J141+J143+J145+J147</f>
        <v>19965.859999999997</v>
      </c>
      <c r="K138" s="37">
        <f t="shared" ref="K138:L138" si="61">K139+K141+K143+K145+K147</f>
        <v>261654.62</v>
      </c>
      <c r="L138" s="38">
        <f t="shared" si="61"/>
        <v>245421.56</v>
      </c>
    </row>
    <row r="139" spans="1:12" s="3" customFormat="1" outlineLevel="4">
      <c r="A139" s="16" t="s">
        <v>25</v>
      </c>
      <c r="B139" s="17" t="s">
        <v>9</v>
      </c>
      <c r="C139" s="17" t="s">
        <v>42</v>
      </c>
      <c r="D139" s="17" t="s">
        <v>51</v>
      </c>
      <c r="E139" s="17" t="s">
        <v>22</v>
      </c>
      <c r="F139" s="17" t="s">
        <v>26</v>
      </c>
      <c r="G139" s="18"/>
      <c r="H139" s="19">
        <f>H140</f>
        <v>112668</v>
      </c>
      <c r="I139" s="37">
        <f>I140</f>
        <v>11266.8</v>
      </c>
      <c r="J139" s="37">
        <f>J140</f>
        <v>11266.8</v>
      </c>
      <c r="K139" s="37">
        <f t="shared" ref="K139:L139" si="62">K140</f>
        <v>114282.12</v>
      </c>
      <c r="L139" s="38">
        <f t="shared" si="62"/>
        <v>107192.06</v>
      </c>
    </row>
    <row r="140" spans="1:12" ht="30" customHeight="1" outlineLevel="7">
      <c r="A140" s="25" t="s">
        <v>99</v>
      </c>
      <c r="B140" s="26" t="s">
        <v>9</v>
      </c>
      <c r="C140" s="26" t="s">
        <v>42</v>
      </c>
      <c r="D140" s="26" t="s">
        <v>51</v>
      </c>
      <c r="E140" s="26" t="s">
        <v>22</v>
      </c>
      <c r="F140" s="26" t="s">
        <v>26</v>
      </c>
      <c r="G140" s="27" t="s">
        <v>16</v>
      </c>
      <c r="H140" s="23">
        <v>112668</v>
      </c>
      <c r="I140" s="57">
        <v>11266.8</v>
      </c>
      <c r="J140" s="57">
        <v>11266.8</v>
      </c>
      <c r="K140" s="44">
        <v>114282.12</v>
      </c>
      <c r="L140" s="24">
        <v>107192.06</v>
      </c>
    </row>
    <row r="141" spans="1:12" s="3" customFormat="1" ht="25.5" outlineLevel="4">
      <c r="A141" s="16" t="s">
        <v>29</v>
      </c>
      <c r="B141" s="17" t="s">
        <v>9</v>
      </c>
      <c r="C141" s="17" t="s">
        <v>42</v>
      </c>
      <c r="D141" s="17" t="s">
        <v>51</v>
      </c>
      <c r="E141" s="17" t="s">
        <v>22</v>
      </c>
      <c r="F141" s="17" t="s">
        <v>30</v>
      </c>
      <c r="G141" s="18"/>
      <c r="H141" s="19">
        <f>H142</f>
        <v>34025.699999999997</v>
      </c>
      <c r="I141" s="37">
        <f>I142</f>
        <v>3402.57</v>
      </c>
      <c r="J141" s="37">
        <f>J142</f>
        <v>3402.57</v>
      </c>
      <c r="K141" s="37">
        <f t="shared" ref="K141:L141" si="63">K142</f>
        <v>34513.629999999997</v>
      </c>
      <c r="L141" s="38">
        <f t="shared" si="63"/>
        <v>32372.400000000001</v>
      </c>
    </row>
    <row r="142" spans="1:12" ht="29.25" customHeight="1" outlineLevel="7">
      <c r="A142" s="25" t="s">
        <v>99</v>
      </c>
      <c r="B142" s="26" t="s">
        <v>9</v>
      </c>
      <c r="C142" s="26" t="s">
        <v>42</v>
      </c>
      <c r="D142" s="26" t="s">
        <v>51</v>
      </c>
      <c r="E142" s="26" t="s">
        <v>22</v>
      </c>
      <c r="F142" s="26" t="s">
        <v>30</v>
      </c>
      <c r="G142" s="27" t="s">
        <v>16</v>
      </c>
      <c r="H142" s="23">
        <v>34025.699999999997</v>
      </c>
      <c r="I142" s="57">
        <v>3402.57</v>
      </c>
      <c r="J142" s="57">
        <v>3402.57</v>
      </c>
      <c r="K142" s="44">
        <v>34513.629999999997</v>
      </c>
      <c r="L142" s="24">
        <v>32372.400000000001</v>
      </c>
    </row>
    <row r="143" spans="1:12" s="3" customFormat="1" outlineLevel="4">
      <c r="A143" s="16" t="s">
        <v>44</v>
      </c>
      <c r="B143" s="17" t="s">
        <v>9</v>
      </c>
      <c r="C143" s="17" t="s">
        <v>42</v>
      </c>
      <c r="D143" s="17" t="s">
        <v>51</v>
      </c>
      <c r="E143" s="17" t="s">
        <v>22</v>
      </c>
      <c r="F143" s="17" t="s">
        <v>45</v>
      </c>
      <c r="G143" s="18"/>
      <c r="H143" s="19">
        <f>H144</f>
        <v>39456</v>
      </c>
      <c r="I143" s="37">
        <f>I144</f>
        <v>3945.6</v>
      </c>
      <c r="J143" s="37">
        <f>J144</f>
        <v>3945.6</v>
      </c>
      <c r="K143" s="37">
        <f t="shared" ref="K143:L143" si="64">K144</f>
        <v>80532.75</v>
      </c>
      <c r="L143" s="38">
        <f t="shared" si="64"/>
        <v>75536.490000000005</v>
      </c>
    </row>
    <row r="144" spans="1:12" ht="24.75" customHeight="1" outlineLevel="7">
      <c r="A144" s="25" t="s">
        <v>99</v>
      </c>
      <c r="B144" s="26" t="s">
        <v>9</v>
      </c>
      <c r="C144" s="26" t="s">
        <v>42</v>
      </c>
      <c r="D144" s="26" t="s">
        <v>51</v>
      </c>
      <c r="E144" s="26" t="s">
        <v>22</v>
      </c>
      <c r="F144" s="26" t="s">
        <v>45</v>
      </c>
      <c r="G144" s="27" t="s">
        <v>16</v>
      </c>
      <c r="H144" s="23">
        <v>39456</v>
      </c>
      <c r="I144" s="57">
        <v>3945.6</v>
      </c>
      <c r="J144" s="57">
        <v>3945.6</v>
      </c>
      <c r="K144" s="44">
        <v>80532.75</v>
      </c>
      <c r="L144" s="24">
        <v>75536.490000000005</v>
      </c>
    </row>
    <row r="145" spans="1:12" s="3" customFormat="1" outlineLevel="4">
      <c r="A145" s="16" t="s">
        <v>46</v>
      </c>
      <c r="B145" s="17" t="s">
        <v>9</v>
      </c>
      <c r="C145" s="17" t="s">
        <v>42</v>
      </c>
      <c r="D145" s="17" t="s">
        <v>51</v>
      </c>
      <c r="E145" s="17" t="s">
        <v>22</v>
      </c>
      <c r="F145" s="17" t="s">
        <v>47</v>
      </c>
      <c r="G145" s="18"/>
      <c r="H145" s="19">
        <f>H146</f>
        <v>12917</v>
      </c>
      <c r="I145" s="37">
        <f>I146</f>
        <v>1291.7</v>
      </c>
      <c r="J145" s="37">
        <f>J146</f>
        <v>1291.7</v>
      </c>
      <c r="K145" s="37">
        <f t="shared" ref="K145:L145" si="65">K146</f>
        <v>31676.42</v>
      </c>
      <c r="L145" s="38">
        <f t="shared" si="65"/>
        <v>29711.21</v>
      </c>
    </row>
    <row r="146" spans="1:12" ht="26.25" customHeight="1" outlineLevel="7">
      <c r="A146" s="25" t="s">
        <v>99</v>
      </c>
      <c r="B146" s="26" t="s">
        <v>9</v>
      </c>
      <c r="C146" s="26" t="s">
        <v>42</v>
      </c>
      <c r="D146" s="26" t="s">
        <v>51</v>
      </c>
      <c r="E146" s="26" t="s">
        <v>22</v>
      </c>
      <c r="F146" s="26" t="s">
        <v>47</v>
      </c>
      <c r="G146" s="27" t="s">
        <v>16</v>
      </c>
      <c r="H146" s="23">
        <v>12917</v>
      </c>
      <c r="I146" s="57">
        <v>1291.7</v>
      </c>
      <c r="J146" s="57">
        <v>1291.7</v>
      </c>
      <c r="K146" s="44">
        <v>31676.42</v>
      </c>
      <c r="L146" s="24">
        <v>29711.21</v>
      </c>
    </row>
    <row r="147" spans="1:12" s="3" customFormat="1" outlineLevel="4">
      <c r="A147" s="16" t="s">
        <v>13</v>
      </c>
      <c r="B147" s="17" t="s">
        <v>9</v>
      </c>
      <c r="C147" s="17" t="s">
        <v>42</v>
      </c>
      <c r="D147" s="17" t="s">
        <v>51</v>
      </c>
      <c r="E147" s="17" t="s">
        <v>22</v>
      </c>
      <c r="F147" s="17" t="s">
        <v>14</v>
      </c>
      <c r="G147" s="18"/>
      <c r="H147" s="19">
        <f>H148</f>
        <v>591.94000000000005</v>
      </c>
      <c r="I147" s="37">
        <f>I148</f>
        <v>59.19</v>
      </c>
      <c r="J147" s="37">
        <f>J148</f>
        <v>59.19</v>
      </c>
      <c r="K147" s="37">
        <f t="shared" ref="K147:L147" si="66">K148</f>
        <v>649.70000000000005</v>
      </c>
      <c r="L147" s="38">
        <f t="shared" si="66"/>
        <v>609.4</v>
      </c>
    </row>
    <row r="148" spans="1:12" ht="29.25" customHeight="1" outlineLevel="7">
      <c r="A148" s="25" t="s">
        <v>99</v>
      </c>
      <c r="B148" s="26" t="s">
        <v>9</v>
      </c>
      <c r="C148" s="26" t="s">
        <v>42</v>
      </c>
      <c r="D148" s="26" t="s">
        <v>51</v>
      </c>
      <c r="E148" s="26" t="s">
        <v>22</v>
      </c>
      <c r="F148" s="26" t="s">
        <v>14</v>
      </c>
      <c r="G148" s="27" t="s">
        <v>16</v>
      </c>
      <c r="H148" s="23">
        <v>591.94000000000005</v>
      </c>
      <c r="I148" s="57">
        <v>59.19</v>
      </c>
      <c r="J148" s="57">
        <v>59.19</v>
      </c>
      <c r="K148" s="44">
        <v>649.70000000000005</v>
      </c>
      <c r="L148" s="24">
        <v>609.4</v>
      </c>
    </row>
    <row r="149" spans="1:12" ht="25.5" outlineLevel="2">
      <c r="A149" s="29" t="s">
        <v>19</v>
      </c>
      <c r="B149" s="30" t="s">
        <v>9</v>
      </c>
      <c r="C149" s="30" t="s">
        <v>42</v>
      </c>
      <c r="D149" s="30" t="s">
        <v>52</v>
      </c>
      <c r="E149" s="30" t="s">
        <v>12</v>
      </c>
      <c r="F149" s="30"/>
      <c r="G149" s="31"/>
      <c r="H149" s="32">
        <f>H150</f>
        <v>22767460.780000001</v>
      </c>
      <c r="I149" s="37">
        <f>I150</f>
        <v>23290087.780000001</v>
      </c>
      <c r="J149" s="37">
        <f>J150</f>
        <v>24739424.780000005</v>
      </c>
      <c r="K149" s="39">
        <f t="shared" ref="K149:L149" si="67">K150</f>
        <v>21856090.710000005</v>
      </c>
      <c r="L149" s="38">
        <f t="shared" si="67"/>
        <v>20500138.34</v>
      </c>
    </row>
    <row r="150" spans="1:12" ht="51" outlineLevel="3">
      <c r="A150" s="29" t="s">
        <v>21</v>
      </c>
      <c r="B150" s="30" t="s">
        <v>9</v>
      </c>
      <c r="C150" s="30" t="s">
        <v>42</v>
      </c>
      <c r="D150" s="30" t="s">
        <v>52</v>
      </c>
      <c r="E150" s="30" t="s">
        <v>22</v>
      </c>
      <c r="F150" s="30"/>
      <c r="G150" s="31"/>
      <c r="H150" s="32">
        <f>H151+H158+H165+H172+H179+H181+H183+H185+H187+H189+H199+H209</f>
        <v>22767460.780000001</v>
      </c>
      <c r="I150" s="37">
        <f>I151+I158+I165+I172+I179+I181+I183+I185+I187+I189+I199+I209</f>
        <v>23290087.780000001</v>
      </c>
      <c r="J150" s="37">
        <f>J151+J158+J165+J172+J179+J181+J183+J185+J187+J189+J199+J209</f>
        <v>24739424.780000005</v>
      </c>
      <c r="K150" s="39">
        <f t="shared" ref="K150:L150" si="68">K151+K158+K165+K172+K179+K181+K183+K185+K187+K189+K199+K209</f>
        <v>21856090.710000005</v>
      </c>
      <c r="L150" s="38">
        <f t="shared" si="68"/>
        <v>20500138.34</v>
      </c>
    </row>
    <row r="151" spans="1:12" outlineLevel="4">
      <c r="A151" s="29" t="s">
        <v>23</v>
      </c>
      <c r="B151" s="30" t="s">
        <v>9</v>
      </c>
      <c r="C151" s="30" t="s">
        <v>42</v>
      </c>
      <c r="D151" s="30" t="s">
        <v>52</v>
      </c>
      <c r="E151" s="30" t="s">
        <v>22</v>
      </c>
      <c r="F151" s="30" t="s">
        <v>24</v>
      </c>
      <c r="G151" s="31"/>
      <c r="H151" s="32">
        <f>H152+H153+H154+H155+H156+H157</f>
        <v>4862029.0199999996</v>
      </c>
      <c r="I151" s="37">
        <f>SUM(I152:I157)</f>
        <v>4767835</v>
      </c>
      <c r="J151" s="37">
        <f>SUM(J152:J157)</f>
        <v>5499530</v>
      </c>
      <c r="K151" s="39">
        <f t="shared" ref="K151:L151" si="69">K152+K153+K154+K155+K156+K157</f>
        <v>4653855.74</v>
      </c>
      <c r="L151" s="38">
        <f t="shared" si="69"/>
        <v>3845101.34</v>
      </c>
    </row>
    <row r="152" spans="1:12" ht="38.25" outlineLevel="7">
      <c r="A152" s="25" t="s">
        <v>100</v>
      </c>
      <c r="B152" s="26" t="s">
        <v>9</v>
      </c>
      <c r="C152" s="26" t="s">
        <v>42</v>
      </c>
      <c r="D152" s="26" t="s">
        <v>52</v>
      </c>
      <c r="E152" s="26" t="s">
        <v>22</v>
      </c>
      <c r="F152" s="26" t="s">
        <v>24</v>
      </c>
      <c r="G152" s="27" t="s">
        <v>16</v>
      </c>
      <c r="H152" s="23">
        <v>425930</v>
      </c>
      <c r="I152" s="57">
        <v>0</v>
      </c>
      <c r="J152" s="57">
        <v>0</v>
      </c>
      <c r="K152" s="44">
        <v>407693</v>
      </c>
      <c r="L152" s="24">
        <v>336844</v>
      </c>
    </row>
    <row r="153" spans="1:12" ht="38.25" outlineLevel="7">
      <c r="A153" s="25" t="s">
        <v>94</v>
      </c>
      <c r="B153" s="26" t="s">
        <v>9</v>
      </c>
      <c r="C153" s="26" t="s">
        <v>42</v>
      </c>
      <c r="D153" s="26" t="s">
        <v>52</v>
      </c>
      <c r="E153" s="26" t="s">
        <v>22</v>
      </c>
      <c r="F153" s="26" t="s">
        <v>24</v>
      </c>
      <c r="G153" s="27" t="s">
        <v>16</v>
      </c>
      <c r="H153" s="23">
        <v>33201.019999999997</v>
      </c>
      <c r="I153" s="57">
        <v>0</v>
      </c>
      <c r="J153" s="57">
        <v>0</v>
      </c>
      <c r="K153" s="44">
        <v>31780.74</v>
      </c>
      <c r="L153" s="24">
        <v>26256.34</v>
      </c>
    </row>
    <row r="154" spans="1:12" ht="38.25" outlineLevel="7">
      <c r="A154" s="25" t="s">
        <v>95</v>
      </c>
      <c r="B154" s="26" t="s">
        <v>9</v>
      </c>
      <c r="C154" s="26" t="s">
        <v>42</v>
      </c>
      <c r="D154" s="26" t="s">
        <v>52</v>
      </c>
      <c r="E154" s="26" t="s">
        <v>22</v>
      </c>
      <c r="F154" s="26" t="s">
        <v>24</v>
      </c>
      <c r="G154" s="27" t="s">
        <v>16</v>
      </c>
      <c r="H154" s="23">
        <v>36615</v>
      </c>
      <c r="I154" s="57">
        <v>0</v>
      </c>
      <c r="J154" s="57">
        <v>0</v>
      </c>
      <c r="K154" s="44">
        <v>35047</v>
      </c>
      <c r="L154" s="24">
        <v>28957</v>
      </c>
    </row>
    <row r="155" spans="1:12" ht="38.25" outlineLevel="7">
      <c r="A155" s="25" t="s">
        <v>96</v>
      </c>
      <c r="B155" s="26" t="s">
        <v>9</v>
      </c>
      <c r="C155" s="26" t="s">
        <v>42</v>
      </c>
      <c r="D155" s="26" t="s">
        <v>52</v>
      </c>
      <c r="E155" s="26" t="s">
        <v>22</v>
      </c>
      <c r="F155" s="26" t="s">
        <v>24</v>
      </c>
      <c r="G155" s="27" t="s">
        <v>16</v>
      </c>
      <c r="H155" s="23">
        <v>36615</v>
      </c>
      <c r="I155" s="57">
        <v>36615</v>
      </c>
      <c r="J155" s="57">
        <v>36615</v>
      </c>
      <c r="K155" s="44">
        <v>35047</v>
      </c>
      <c r="L155" s="24">
        <v>28957</v>
      </c>
    </row>
    <row r="156" spans="1:12" ht="38.25" outlineLevel="7">
      <c r="A156" s="25" t="s">
        <v>101</v>
      </c>
      <c r="B156" s="26" t="s">
        <v>9</v>
      </c>
      <c r="C156" s="26" t="s">
        <v>42</v>
      </c>
      <c r="D156" s="26" t="s">
        <v>52</v>
      </c>
      <c r="E156" s="26" t="s">
        <v>22</v>
      </c>
      <c r="F156" s="26" t="s">
        <v>24</v>
      </c>
      <c r="G156" s="27" t="s">
        <v>16</v>
      </c>
      <c r="H156" s="23">
        <v>3635760</v>
      </c>
      <c r="I156" s="57">
        <v>4037312</v>
      </c>
      <c r="J156" s="57">
        <v>4769007</v>
      </c>
      <c r="K156" s="44">
        <v>3480090</v>
      </c>
      <c r="L156" s="24">
        <v>2875315</v>
      </c>
    </row>
    <row r="157" spans="1:12" ht="38.25" outlineLevel="7">
      <c r="A157" s="25" t="s">
        <v>102</v>
      </c>
      <c r="B157" s="26" t="s">
        <v>9</v>
      </c>
      <c r="C157" s="26" t="s">
        <v>42</v>
      </c>
      <c r="D157" s="26" t="s">
        <v>52</v>
      </c>
      <c r="E157" s="26" t="s">
        <v>22</v>
      </c>
      <c r="F157" s="26" t="s">
        <v>24</v>
      </c>
      <c r="G157" s="27" t="s">
        <v>16</v>
      </c>
      <c r="H157" s="23">
        <v>693908</v>
      </c>
      <c r="I157" s="57">
        <v>693908</v>
      </c>
      <c r="J157" s="57">
        <v>693908</v>
      </c>
      <c r="K157" s="44">
        <v>664198</v>
      </c>
      <c r="L157" s="24">
        <v>548772</v>
      </c>
    </row>
    <row r="158" spans="1:12" s="3" customFormat="1" outlineLevel="4">
      <c r="A158" s="16" t="s">
        <v>25</v>
      </c>
      <c r="B158" s="17" t="s">
        <v>9</v>
      </c>
      <c r="C158" s="17" t="s">
        <v>42</v>
      </c>
      <c r="D158" s="17" t="s">
        <v>52</v>
      </c>
      <c r="E158" s="17" t="s">
        <v>22</v>
      </c>
      <c r="F158" s="17" t="s">
        <v>26</v>
      </c>
      <c r="G158" s="18"/>
      <c r="H158" s="19">
        <f>H159+H160+H161+H162+H163+H164</f>
        <v>8746491.9000000004</v>
      </c>
      <c r="I158" s="37">
        <f>I159+I160+I161+I162+I163+I164</f>
        <v>9242237.9199999999</v>
      </c>
      <c r="J158" s="37">
        <f>J159+J160+J161+J162+J163+J164</f>
        <v>9623655.9199999999</v>
      </c>
      <c r="K158" s="37">
        <f t="shared" ref="K158:L158" si="70">K159+K160+K161+K162+K163+K164</f>
        <v>8382154.7000000002</v>
      </c>
      <c r="L158" s="38">
        <f t="shared" si="70"/>
        <v>8382154.7000000002</v>
      </c>
    </row>
    <row r="159" spans="1:12" ht="38.25" outlineLevel="7">
      <c r="A159" s="25" t="s">
        <v>100</v>
      </c>
      <c r="B159" s="26" t="s">
        <v>9</v>
      </c>
      <c r="C159" s="26" t="s">
        <v>42</v>
      </c>
      <c r="D159" s="26" t="s">
        <v>52</v>
      </c>
      <c r="E159" s="26" t="s">
        <v>22</v>
      </c>
      <c r="F159" s="26" t="s">
        <v>26</v>
      </c>
      <c r="G159" s="27" t="s">
        <v>16</v>
      </c>
      <c r="H159" s="23">
        <v>757209</v>
      </c>
      <c r="I159" s="57">
        <v>1183139</v>
      </c>
      <c r="J159" s="57">
        <v>1337995</v>
      </c>
      <c r="K159" s="44">
        <v>725671</v>
      </c>
      <c r="L159" s="24">
        <v>726206</v>
      </c>
    </row>
    <row r="160" spans="1:12" ht="38.25" outlineLevel="7">
      <c r="A160" s="25" t="s">
        <v>94</v>
      </c>
      <c r="B160" s="26" t="s">
        <v>9</v>
      </c>
      <c r="C160" s="26" t="s">
        <v>42</v>
      </c>
      <c r="D160" s="26" t="s">
        <v>52</v>
      </c>
      <c r="E160" s="26" t="s">
        <v>22</v>
      </c>
      <c r="F160" s="26" t="s">
        <v>26</v>
      </c>
      <c r="G160" s="27" t="s">
        <v>16</v>
      </c>
      <c r="H160" s="23">
        <v>59024.9</v>
      </c>
      <c r="I160" s="57">
        <v>92225.919999999998</v>
      </c>
      <c r="J160" s="57">
        <v>92225.919999999998</v>
      </c>
      <c r="K160" s="44">
        <v>56565.7</v>
      </c>
      <c r="L160" s="24">
        <v>56608.7</v>
      </c>
    </row>
    <row r="161" spans="1:12" ht="38.25" outlineLevel="7">
      <c r="A161" s="25" t="s">
        <v>95</v>
      </c>
      <c r="B161" s="26" t="s">
        <v>9</v>
      </c>
      <c r="C161" s="26" t="s">
        <v>42</v>
      </c>
      <c r="D161" s="26" t="s">
        <v>52</v>
      </c>
      <c r="E161" s="26" t="s">
        <v>22</v>
      </c>
      <c r="F161" s="26" t="s">
        <v>26</v>
      </c>
      <c r="G161" s="27" t="s">
        <v>16</v>
      </c>
      <c r="H161" s="23">
        <v>65093</v>
      </c>
      <c r="I161" s="57">
        <v>101708</v>
      </c>
      <c r="J161" s="57">
        <v>101708</v>
      </c>
      <c r="K161" s="44">
        <v>62382</v>
      </c>
      <c r="L161" s="24">
        <v>62428</v>
      </c>
    </row>
    <row r="162" spans="1:12" ht="38.25" outlineLevel="7">
      <c r="A162" s="25" t="s">
        <v>96</v>
      </c>
      <c r="B162" s="26" t="s">
        <v>9</v>
      </c>
      <c r="C162" s="26" t="s">
        <v>42</v>
      </c>
      <c r="D162" s="26" t="s">
        <v>52</v>
      </c>
      <c r="E162" s="26" t="s">
        <v>22</v>
      </c>
      <c r="F162" s="26" t="s">
        <v>26</v>
      </c>
      <c r="G162" s="27" t="s">
        <v>16</v>
      </c>
      <c r="H162" s="23">
        <v>65093</v>
      </c>
      <c r="I162" s="57">
        <v>65093</v>
      </c>
      <c r="J162" s="57">
        <v>65093</v>
      </c>
      <c r="K162" s="44">
        <v>62382</v>
      </c>
      <c r="L162" s="24">
        <v>62428</v>
      </c>
    </row>
    <row r="163" spans="1:12" ht="38.25" outlineLevel="7">
      <c r="A163" s="25" t="s">
        <v>101</v>
      </c>
      <c r="B163" s="26" t="s">
        <v>9</v>
      </c>
      <c r="C163" s="26" t="s">
        <v>42</v>
      </c>
      <c r="D163" s="26" t="s">
        <v>52</v>
      </c>
      <c r="E163" s="26" t="s">
        <v>22</v>
      </c>
      <c r="F163" s="26" t="s">
        <v>26</v>
      </c>
      <c r="G163" s="27" t="s">
        <v>16</v>
      </c>
      <c r="H163" s="23">
        <v>6566457</v>
      </c>
      <c r="I163" s="57">
        <v>6566457</v>
      </c>
      <c r="J163" s="57">
        <v>6793019</v>
      </c>
      <c r="K163" s="44">
        <v>6292920</v>
      </c>
      <c r="L163" s="24">
        <v>6291377</v>
      </c>
    </row>
    <row r="164" spans="1:12" ht="38.25" outlineLevel="7">
      <c r="A164" s="25" t="s">
        <v>103</v>
      </c>
      <c r="B164" s="26" t="s">
        <v>9</v>
      </c>
      <c r="C164" s="26" t="s">
        <v>42</v>
      </c>
      <c r="D164" s="26" t="s">
        <v>52</v>
      </c>
      <c r="E164" s="26" t="s">
        <v>22</v>
      </c>
      <c r="F164" s="26" t="s">
        <v>26</v>
      </c>
      <c r="G164" s="27" t="s">
        <v>16</v>
      </c>
      <c r="H164" s="23">
        <v>1233615</v>
      </c>
      <c r="I164" s="57">
        <v>1233615</v>
      </c>
      <c r="J164" s="57">
        <v>1233615</v>
      </c>
      <c r="K164" s="44">
        <v>1182234</v>
      </c>
      <c r="L164" s="24">
        <v>1183107</v>
      </c>
    </row>
    <row r="165" spans="1:12" s="3" customFormat="1" ht="25.5" outlineLevel="4">
      <c r="A165" s="16" t="s">
        <v>27</v>
      </c>
      <c r="B165" s="17" t="s">
        <v>9</v>
      </c>
      <c r="C165" s="17" t="s">
        <v>42</v>
      </c>
      <c r="D165" s="17" t="s">
        <v>52</v>
      </c>
      <c r="E165" s="17" t="s">
        <v>22</v>
      </c>
      <c r="F165" s="17" t="s">
        <v>28</v>
      </c>
      <c r="G165" s="18"/>
      <c r="H165" s="19">
        <f>H166+H167+H168+H169+H170+H171</f>
        <v>1468333.52</v>
      </c>
      <c r="I165" s="37">
        <f>I166+I167+I168+I169+I170+I171</f>
        <v>1497576.5</v>
      </c>
      <c r="J165" s="37">
        <f>J166+J167+J168+J169+J170+J171</f>
        <v>1698724.5</v>
      </c>
      <c r="K165" s="37">
        <f t="shared" ref="K165:L165" si="71">K166+K167+K168+K169+K170+K171</f>
        <v>1405465.07</v>
      </c>
      <c r="L165" s="38">
        <f t="shared" si="71"/>
        <v>1161221.1299999999</v>
      </c>
    </row>
    <row r="166" spans="1:12" ht="38.25" outlineLevel="7">
      <c r="A166" s="25" t="s">
        <v>100</v>
      </c>
      <c r="B166" s="26" t="s">
        <v>9</v>
      </c>
      <c r="C166" s="26" t="s">
        <v>42</v>
      </c>
      <c r="D166" s="26" t="s">
        <v>52</v>
      </c>
      <c r="E166" s="26" t="s">
        <v>22</v>
      </c>
      <c r="F166" s="26" t="s">
        <v>28</v>
      </c>
      <c r="G166" s="27" t="s">
        <v>16</v>
      </c>
      <c r="H166" s="23">
        <v>107907</v>
      </c>
      <c r="I166" s="57">
        <v>0</v>
      </c>
      <c r="J166" s="57">
        <v>0</v>
      </c>
      <c r="K166" s="44">
        <v>123124</v>
      </c>
      <c r="L166" s="24">
        <v>101727</v>
      </c>
    </row>
    <row r="167" spans="1:12" ht="38.25" outlineLevel="7">
      <c r="A167" s="25" t="s">
        <v>94</v>
      </c>
      <c r="B167" s="26" t="s">
        <v>9</v>
      </c>
      <c r="C167" s="26" t="s">
        <v>42</v>
      </c>
      <c r="D167" s="26" t="s">
        <v>52</v>
      </c>
      <c r="E167" s="26" t="s">
        <v>22</v>
      </c>
      <c r="F167" s="26" t="s">
        <v>28</v>
      </c>
      <c r="G167" s="27" t="s">
        <v>16</v>
      </c>
      <c r="H167" s="23">
        <v>8411.02</v>
      </c>
      <c r="I167" s="57">
        <v>0</v>
      </c>
      <c r="J167" s="57">
        <v>0</v>
      </c>
      <c r="K167" s="44">
        <v>9598.07</v>
      </c>
      <c r="L167" s="24">
        <v>7930.13</v>
      </c>
    </row>
    <row r="168" spans="1:12" ht="38.25" outlineLevel="7">
      <c r="A168" s="25" t="s">
        <v>95</v>
      </c>
      <c r="B168" s="26" t="s">
        <v>9</v>
      </c>
      <c r="C168" s="26" t="s">
        <v>42</v>
      </c>
      <c r="D168" s="26" t="s">
        <v>52</v>
      </c>
      <c r="E168" s="26" t="s">
        <v>22</v>
      </c>
      <c r="F168" s="26" t="s">
        <v>28</v>
      </c>
      <c r="G168" s="27" t="s">
        <v>16</v>
      </c>
      <c r="H168" s="23">
        <v>9276</v>
      </c>
      <c r="I168" s="57">
        <v>0</v>
      </c>
      <c r="J168" s="57">
        <v>0</v>
      </c>
      <c r="K168" s="44">
        <v>10584</v>
      </c>
      <c r="L168" s="24">
        <v>8745</v>
      </c>
    </row>
    <row r="169" spans="1:12" ht="38.25" outlineLevel="7">
      <c r="A169" s="25" t="s">
        <v>104</v>
      </c>
      <c r="B169" s="26" t="s">
        <v>9</v>
      </c>
      <c r="C169" s="26" t="s">
        <v>42</v>
      </c>
      <c r="D169" s="26" t="s">
        <v>52</v>
      </c>
      <c r="E169" s="26" t="s">
        <v>22</v>
      </c>
      <c r="F169" s="26" t="s">
        <v>28</v>
      </c>
      <c r="G169" s="27" t="s">
        <v>16</v>
      </c>
      <c r="H169" s="23">
        <v>9277</v>
      </c>
      <c r="I169" s="57">
        <v>9277</v>
      </c>
      <c r="J169" s="57">
        <v>9277</v>
      </c>
      <c r="K169" s="44">
        <v>10584</v>
      </c>
      <c r="L169" s="24">
        <v>8745</v>
      </c>
    </row>
    <row r="170" spans="1:12" ht="38.25" outlineLevel="7">
      <c r="A170" s="25" t="s">
        <v>105</v>
      </c>
      <c r="B170" s="26" t="s">
        <v>9</v>
      </c>
      <c r="C170" s="26" t="s">
        <v>42</v>
      </c>
      <c r="D170" s="26" t="s">
        <v>52</v>
      </c>
      <c r="E170" s="26" t="s">
        <v>22</v>
      </c>
      <c r="F170" s="26" t="s">
        <v>28</v>
      </c>
      <c r="G170" s="27" t="s">
        <v>16</v>
      </c>
      <c r="H170" s="23">
        <v>1157664.5</v>
      </c>
      <c r="I170" s="57">
        <v>1278739.5</v>
      </c>
      <c r="J170" s="57">
        <v>1479887.5</v>
      </c>
      <c r="K170" s="44">
        <v>1050987</v>
      </c>
      <c r="L170" s="24">
        <v>868345</v>
      </c>
    </row>
    <row r="171" spans="1:12" ht="38.25" outlineLevel="7">
      <c r="A171" s="25" t="s">
        <v>103</v>
      </c>
      <c r="B171" s="26" t="s">
        <v>9</v>
      </c>
      <c r="C171" s="26" t="s">
        <v>42</v>
      </c>
      <c r="D171" s="26" t="s">
        <v>52</v>
      </c>
      <c r="E171" s="26" t="s">
        <v>22</v>
      </c>
      <c r="F171" s="26" t="s">
        <v>28</v>
      </c>
      <c r="G171" s="27" t="s">
        <v>16</v>
      </c>
      <c r="H171" s="23">
        <v>175798</v>
      </c>
      <c r="I171" s="57">
        <v>209560</v>
      </c>
      <c r="J171" s="57">
        <v>209560</v>
      </c>
      <c r="K171" s="44">
        <v>200588</v>
      </c>
      <c r="L171" s="24">
        <v>165729</v>
      </c>
    </row>
    <row r="172" spans="1:12" s="3" customFormat="1" ht="25.5" outlineLevel="4">
      <c r="A172" s="16" t="s">
        <v>29</v>
      </c>
      <c r="B172" s="17" t="s">
        <v>9</v>
      </c>
      <c r="C172" s="17" t="s">
        <v>42</v>
      </c>
      <c r="D172" s="17" t="s">
        <v>52</v>
      </c>
      <c r="E172" s="17" t="s">
        <v>22</v>
      </c>
      <c r="F172" s="17" t="s">
        <v>30</v>
      </c>
      <c r="G172" s="18"/>
      <c r="H172" s="19">
        <f>H173+H174+H175+H176+H177+H178</f>
        <v>2641441.7999999998</v>
      </c>
      <c r="I172" s="37">
        <f>I173+I174+I175+I176+I177+I178</f>
        <v>2733273.82</v>
      </c>
      <c r="J172" s="37">
        <f>J173+J174+J175+J176+J177+J178</f>
        <v>2868349.82</v>
      </c>
      <c r="K172" s="37">
        <f t="shared" ref="K172:L172" si="72">K173+K174+K175+K176+K177+K178</f>
        <v>2531412</v>
      </c>
      <c r="L172" s="38">
        <f t="shared" si="72"/>
        <v>2531412</v>
      </c>
    </row>
    <row r="173" spans="1:12" ht="38.25" outlineLevel="7">
      <c r="A173" s="25" t="s">
        <v>100</v>
      </c>
      <c r="B173" s="26" t="s">
        <v>9</v>
      </c>
      <c r="C173" s="26" t="s">
        <v>42</v>
      </c>
      <c r="D173" s="26" t="s">
        <v>52</v>
      </c>
      <c r="E173" s="26" t="s">
        <v>22</v>
      </c>
      <c r="F173" s="26" t="s">
        <v>30</v>
      </c>
      <c r="G173" s="27" t="s">
        <v>16</v>
      </c>
      <c r="H173" s="23">
        <v>249401</v>
      </c>
      <c r="I173" s="57">
        <v>357308</v>
      </c>
      <c r="J173" s="57">
        <v>404074</v>
      </c>
      <c r="K173" s="44">
        <v>219152</v>
      </c>
      <c r="L173" s="24">
        <v>219314</v>
      </c>
    </row>
    <row r="174" spans="1:12" ht="38.25" outlineLevel="7">
      <c r="A174" s="25" t="s">
        <v>106</v>
      </c>
      <c r="B174" s="26" t="s">
        <v>9</v>
      </c>
      <c r="C174" s="26" t="s">
        <v>42</v>
      </c>
      <c r="D174" s="26" t="s">
        <v>52</v>
      </c>
      <c r="E174" s="26" t="s">
        <v>22</v>
      </c>
      <c r="F174" s="26" t="s">
        <v>30</v>
      </c>
      <c r="G174" s="27" t="s">
        <v>16</v>
      </c>
      <c r="H174" s="23">
        <v>19441.3</v>
      </c>
      <c r="I174" s="57">
        <v>27852.32</v>
      </c>
      <c r="J174" s="57">
        <v>27852.32</v>
      </c>
      <c r="K174" s="44">
        <v>17082</v>
      </c>
      <c r="L174" s="24">
        <v>17095</v>
      </c>
    </row>
    <row r="175" spans="1:12" ht="38.25" outlineLevel="7">
      <c r="A175" s="25" t="s">
        <v>95</v>
      </c>
      <c r="B175" s="26" t="s">
        <v>9</v>
      </c>
      <c r="C175" s="26" t="s">
        <v>42</v>
      </c>
      <c r="D175" s="26" t="s">
        <v>52</v>
      </c>
      <c r="E175" s="26" t="s">
        <v>22</v>
      </c>
      <c r="F175" s="26" t="s">
        <v>30</v>
      </c>
      <c r="G175" s="27" t="s">
        <v>16</v>
      </c>
      <c r="H175" s="23">
        <v>21440</v>
      </c>
      <c r="I175" s="57">
        <v>30716</v>
      </c>
      <c r="J175" s="57">
        <v>30716</v>
      </c>
      <c r="K175" s="44">
        <v>18839</v>
      </c>
      <c r="L175" s="24">
        <v>18853</v>
      </c>
    </row>
    <row r="176" spans="1:12" ht="38.25" outlineLevel="7">
      <c r="A176" s="25" t="s">
        <v>96</v>
      </c>
      <c r="B176" s="26" t="s">
        <v>9</v>
      </c>
      <c r="C176" s="26" t="s">
        <v>42</v>
      </c>
      <c r="D176" s="26" t="s">
        <v>52</v>
      </c>
      <c r="E176" s="26" t="s">
        <v>22</v>
      </c>
      <c r="F176" s="26" t="s">
        <v>30</v>
      </c>
      <c r="G176" s="27" t="s">
        <v>16</v>
      </c>
      <c r="H176" s="23">
        <v>21440</v>
      </c>
      <c r="I176" s="57">
        <v>21440</v>
      </c>
      <c r="J176" s="57">
        <v>21440</v>
      </c>
      <c r="K176" s="44">
        <v>18841</v>
      </c>
      <c r="L176" s="24">
        <v>18855</v>
      </c>
    </row>
    <row r="177" spans="1:12" ht="38.25" outlineLevel="7">
      <c r="A177" s="25" t="s">
        <v>101</v>
      </c>
      <c r="B177" s="26" t="s">
        <v>9</v>
      </c>
      <c r="C177" s="26" t="s">
        <v>42</v>
      </c>
      <c r="D177" s="26" t="s">
        <v>52</v>
      </c>
      <c r="E177" s="26" t="s">
        <v>22</v>
      </c>
      <c r="F177" s="26" t="s">
        <v>30</v>
      </c>
      <c r="G177" s="27" t="s">
        <v>16</v>
      </c>
      <c r="H177" s="23">
        <v>1923405.5</v>
      </c>
      <c r="I177" s="57">
        <v>1923405.5</v>
      </c>
      <c r="J177" s="57">
        <v>2011715.5</v>
      </c>
      <c r="K177" s="44">
        <v>1900462</v>
      </c>
      <c r="L177" s="24">
        <v>1899996</v>
      </c>
    </row>
    <row r="178" spans="1:12" ht="38.25" outlineLevel="7">
      <c r="A178" s="25" t="s">
        <v>103</v>
      </c>
      <c r="B178" s="26" t="s">
        <v>9</v>
      </c>
      <c r="C178" s="26" t="s">
        <v>42</v>
      </c>
      <c r="D178" s="26" t="s">
        <v>52</v>
      </c>
      <c r="E178" s="26" t="s">
        <v>22</v>
      </c>
      <c r="F178" s="26" t="s">
        <v>30</v>
      </c>
      <c r="G178" s="27" t="s">
        <v>16</v>
      </c>
      <c r="H178" s="23">
        <v>406314</v>
      </c>
      <c r="I178" s="57">
        <v>372552</v>
      </c>
      <c r="J178" s="57">
        <v>372552</v>
      </c>
      <c r="K178" s="44">
        <v>357036</v>
      </c>
      <c r="L178" s="24">
        <v>357299</v>
      </c>
    </row>
    <row r="179" spans="1:12" s="3" customFormat="1" outlineLevel="4">
      <c r="A179" s="16" t="s">
        <v>31</v>
      </c>
      <c r="B179" s="17" t="s">
        <v>9</v>
      </c>
      <c r="C179" s="17" t="s">
        <v>42</v>
      </c>
      <c r="D179" s="17" t="s">
        <v>52</v>
      </c>
      <c r="E179" s="17" t="s">
        <v>22</v>
      </c>
      <c r="F179" s="17" t="s">
        <v>32</v>
      </c>
      <c r="G179" s="18"/>
      <c r="H179" s="19">
        <f>H180</f>
        <v>28475</v>
      </c>
      <c r="I179" s="37">
        <f>I180</f>
        <v>28475</v>
      </c>
      <c r="J179" s="37">
        <f>J180</f>
        <v>28475</v>
      </c>
      <c r="K179" s="37">
        <f t="shared" ref="K179:L179" si="73">K180</f>
        <v>50341.85</v>
      </c>
      <c r="L179" s="38">
        <f t="shared" si="73"/>
        <v>47218.64</v>
      </c>
    </row>
    <row r="180" spans="1:12" ht="38.25" outlineLevel="7">
      <c r="A180" s="25" t="s">
        <v>105</v>
      </c>
      <c r="B180" s="26" t="s">
        <v>9</v>
      </c>
      <c r="C180" s="26" t="s">
        <v>42</v>
      </c>
      <c r="D180" s="26" t="s">
        <v>52</v>
      </c>
      <c r="E180" s="26" t="s">
        <v>22</v>
      </c>
      <c r="F180" s="26" t="s">
        <v>32</v>
      </c>
      <c r="G180" s="27" t="s">
        <v>16</v>
      </c>
      <c r="H180" s="23">
        <v>28475</v>
      </c>
      <c r="I180" s="57">
        <v>28475</v>
      </c>
      <c r="J180" s="57">
        <v>28475</v>
      </c>
      <c r="K180" s="44">
        <v>50341.85</v>
      </c>
      <c r="L180" s="24">
        <v>47218.64</v>
      </c>
    </row>
    <row r="181" spans="1:12" s="3" customFormat="1" outlineLevel="4">
      <c r="A181" s="16" t="s">
        <v>33</v>
      </c>
      <c r="B181" s="17" t="s">
        <v>9</v>
      </c>
      <c r="C181" s="17" t="s">
        <v>42</v>
      </c>
      <c r="D181" s="17" t="s">
        <v>52</v>
      </c>
      <c r="E181" s="17" t="s">
        <v>22</v>
      </c>
      <c r="F181" s="17" t="s">
        <v>34</v>
      </c>
      <c r="G181" s="18"/>
      <c r="H181" s="19">
        <f>H182</f>
        <v>445642.42</v>
      </c>
      <c r="I181" s="37">
        <f>I182</f>
        <v>445642.42</v>
      </c>
      <c r="J181" s="37">
        <f>J182</f>
        <v>445642.42</v>
      </c>
      <c r="K181" s="37">
        <f t="shared" ref="K181:L181" si="74">K182</f>
        <v>426894.25</v>
      </c>
      <c r="L181" s="38">
        <f t="shared" si="74"/>
        <v>400409.72</v>
      </c>
    </row>
    <row r="182" spans="1:12" ht="38.25" outlineLevel="7">
      <c r="A182" s="25" t="s">
        <v>101</v>
      </c>
      <c r="B182" s="26" t="s">
        <v>9</v>
      </c>
      <c r="C182" s="26" t="s">
        <v>42</v>
      </c>
      <c r="D182" s="26" t="s">
        <v>52</v>
      </c>
      <c r="E182" s="26" t="s">
        <v>22</v>
      </c>
      <c r="F182" s="26" t="s">
        <v>34</v>
      </c>
      <c r="G182" s="27" t="s">
        <v>16</v>
      </c>
      <c r="H182" s="23">
        <v>445642.42</v>
      </c>
      <c r="I182" s="57">
        <v>445642.42</v>
      </c>
      <c r="J182" s="57">
        <v>445642.42</v>
      </c>
      <c r="K182" s="44">
        <v>426894.25</v>
      </c>
      <c r="L182" s="24">
        <v>400409.72</v>
      </c>
    </row>
    <row r="183" spans="1:12" s="3" customFormat="1" outlineLevel="4">
      <c r="A183" s="16" t="s">
        <v>53</v>
      </c>
      <c r="B183" s="17" t="s">
        <v>9</v>
      </c>
      <c r="C183" s="17" t="s">
        <v>42</v>
      </c>
      <c r="D183" s="17" t="s">
        <v>52</v>
      </c>
      <c r="E183" s="17" t="s">
        <v>22</v>
      </c>
      <c r="F183" s="17" t="s">
        <v>54</v>
      </c>
      <c r="G183" s="18"/>
      <c r="H183" s="19">
        <f>H184</f>
        <v>2074</v>
      </c>
      <c r="I183" s="37">
        <f>I184</f>
        <v>2074</v>
      </c>
      <c r="J183" s="37">
        <f>J184</f>
        <v>2074</v>
      </c>
      <c r="K183" s="37">
        <f t="shared" ref="K183:L183" si="75">K184</f>
        <v>1572.05</v>
      </c>
      <c r="L183" s="38">
        <f t="shared" si="75"/>
        <v>1474.52</v>
      </c>
    </row>
    <row r="184" spans="1:12" ht="38.25" outlineLevel="7">
      <c r="A184" s="25" t="s">
        <v>101</v>
      </c>
      <c r="B184" s="26" t="s">
        <v>9</v>
      </c>
      <c r="C184" s="26" t="s">
        <v>42</v>
      </c>
      <c r="D184" s="26" t="s">
        <v>52</v>
      </c>
      <c r="E184" s="26" t="s">
        <v>22</v>
      </c>
      <c r="F184" s="26" t="s">
        <v>54</v>
      </c>
      <c r="G184" s="27" t="s">
        <v>16</v>
      </c>
      <c r="H184" s="23">
        <v>2074</v>
      </c>
      <c r="I184" s="57">
        <v>2074</v>
      </c>
      <c r="J184" s="57">
        <v>2074</v>
      </c>
      <c r="K184" s="44">
        <v>1572.05</v>
      </c>
      <c r="L184" s="24">
        <v>1474.52</v>
      </c>
    </row>
    <row r="185" spans="1:12" s="3" customFormat="1" outlineLevel="4">
      <c r="A185" s="16" t="s">
        <v>35</v>
      </c>
      <c r="B185" s="17" t="s">
        <v>9</v>
      </c>
      <c r="C185" s="17" t="s">
        <v>42</v>
      </c>
      <c r="D185" s="17" t="s">
        <v>52</v>
      </c>
      <c r="E185" s="17" t="s">
        <v>22</v>
      </c>
      <c r="F185" s="17" t="s">
        <v>36</v>
      </c>
      <c r="G185" s="18"/>
      <c r="H185" s="19">
        <f>H186</f>
        <v>451818.37</v>
      </c>
      <c r="I185" s="37">
        <f>I186</f>
        <v>451818.37</v>
      </c>
      <c r="J185" s="37">
        <f>J186</f>
        <v>451818.37</v>
      </c>
      <c r="K185" s="37">
        <f t="shared" ref="K185:L185" si="76">K186</f>
        <v>432810.37</v>
      </c>
      <c r="L185" s="38">
        <f t="shared" si="76"/>
        <v>405958.81</v>
      </c>
    </row>
    <row r="186" spans="1:12" ht="38.25" outlineLevel="7">
      <c r="A186" s="25" t="s">
        <v>101</v>
      </c>
      <c r="B186" s="26" t="s">
        <v>9</v>
      </c>
      <c r="C186" s="26" t="s">
        <v>42</v>
      </c>
      <c r="D186" s="26" t="s">
        <v>52</v>
      </c>
      <c r="E186" s="26" t="s">
        <v>22</v>
      </c>
      <c r="F186" s="26" t="s">
        <v>36</v>
      </c>
      <c r="G186" s="27" t="s">
        <v>16</v>
      </c>
      <c r="H186" s="23">
        <v>451818.37</v>
      </c>
      <c r="I186" s="57">
        <v>451818.37</v>
      </c>
      <c r="J186" s="57">
        <v>451818.37</v>
      </c>
      <c r="K186" s="44">
        <v>432810.37</v>
      </c>
      <c r="L186" s="24">
        <v>405958.81</v>
      </c>
    </row>
    <row r="187" spans="1:12" s="3" customFormat="1" outlineLevel="4">
      <c r="A187" s="16" t="s">
        <v>37</v>
      </c>
      <c r="B187" s="17" t="s">
        <v>9</v>
      </c>
      <c r="C187" s="17" t="s">
        <v>42</v>
      </c>
      <c r="D187" s="17" t="s">
        <v>52</v>
      </c>
      <c r="E187" s="17" t="s">
        <v>22</v>
      </c>
      <c r="F187" s="17" t="s">
        <v>38</v>
      </c>
      <c r="G187" s="18"/>
      <c r="H187" s="19">
        <f>H188</f>
        <v>118491.02</v>
      </c>
      <c r="I187" s="37">
        <f>I188</f>
        <v>118491.02</v>
      </c>
      <c r="J187" s="37">
        <f>J188</f>
        <v>118491.02</v>
      </c>
      <c r="K187" s="37">
        <f t="shared" ref="K187:L187" si="77">K188</f>
        <v>113506.1</v>
      </c>
      <c r="L187" s="38">
        <f t="shared" si="77"/>
        <v>106464.18</v>
      </c>
    </row>
    <row r="188" spans="1:12" ht="38.25" outlineLevel="7">
      <c r="A188" s="25" t="s">
        <v>101</v>
      </c>
      <c r="B188" s="26" t="s">
        <v>9</v>
      </c>
      <c r="C188" s="26" t="s">
        <v>42</v>
      </c>
      <c r="D188" s="26" t="s">
        <v>52</v>
      </c>
      <c r="E188" s="26" t="s">
        <v>22</v>
      </c>
      <c r="F188" s="26" t="s">
        <v>38</v>
      </c>
      <c r="G188" s="27" t="s">
        <v>16</v>
      </c>
      <c r="H188" s="23">
        <v>118491.02</v>
      </c>
      <c r="I188" s="57">
        <v>118491.02</v>
      </c>
      <c r="J188" s="57">
        <v>118491.02</v>
      </c>
      <c r="K188" s="44">
        <v>113506.1</v>
      </c>
      <c r="L188" s="24">
        <v>106464.18</v>
      </c>
    </row>
    <row r="189" spans="1:12" s="3" customFormat="1" outlineLevel="4">
      <c r="A189" s="16" t="s">
        <v>44</v>
      </c>
      <c r="B189" s="17" t="s">
        <v>9</v>
      </c>
      <c r="C189" s="17" t="s">
        <v>42</v>
      </c>
      <c r="D189" s="17" t="s">
        <v>52</v>
      </c>
      <c r="E189" s="17" t="s">
        <v>22</v>
      </c>
      <c r="F189" s="17" t="s">
        <v>45</v>
      </c>
      <c r="G189" s="18"/>
      <c r="H189" s="19">
        <f>H190+H191+H192+H193+H194+H195+H196+H197+H198</f>
        <v>1827113.8699999999</v>
      </c>
      <c r="I189" s="37">
        <f>I190+I191+I192+I193+I194+I195+I196+I197+I198</f>
        <v>1827113.8699999999</v>
      </c>
      <c r="J189" s="37">
        <f>J190+J191+J192+J193+J194+J195+J196+J197+J198</f>
        <v>1827113.8699999999</v>
      </c>
      <c r="K189" s="37">
        <f t="shared" ref="K189:L189" si="78">K190+K191+K192+K193+K194+K195+K196+K197+K198</f>
        <v>1575604.02</v>
      </c>
      <c r="L189" s="38">
        <f t="shared" si="78"/>
        <v>1477853.51</v>
      </c>
    </row>
    <row r="190" spans="1:12" ht="38.25" outlineLevel="7">
      <c r="A190" s="25" t="s">
        <v>107</v>
      </c>
      <c r="B190" s="26" t="s">
        <v>9</v>
      </c>
      <c r="C190" s="26" t="s">
        <v>42</v>
      </c>
      <c r="D190" s="26" t="s">
        <v>52</v>
      </c>
      <c r="E190" s="26" t="s">
        <v>22</v>
      </c>
      <c r="F190" s="26" t="s">
        <v>45</v>
      </c>
      <c r="G190" s="27" t="s">
        <v>16</v>
      </c>
      <c r="H190" s="23">
        <v>13085</v>
      </c>
      <c r="I190" s="57">
        <v>13085</v>
      </c>
      <c r="J190" s="57">
        <v>13085</v>
      </c>
      <c r="K190" s="44">
        <v>11284</v>
      </c>
      <c r="L190" s="24">
        <v>10584</v>
      </c>
    </row>
    <row r="191" spans="1:12" ht="38.25" outlineLevel="7">
      <c r="A191" s="25" t="s">
        <v>100</v>
      </c>
      <c r="B191" s="26" t="s">
        <v>9</v>
      </c>
      <c r="C191" s="26" t="s">
        <v>42</v>
      </c>
      <c r="D191" s="26" t="s">
        <v>52</v>
      </c>
      <c r="E191" s="26" t="s">
        <v>22</v>
      </c>
      <c r="F191" s="26" t="s">
        <v>45</v>
      </c>
      <c r="G191" s="27" t="s">
        <v>16</v>
      </c>
      <c r="H191" s="23">
        <v>232347</v>
      </c>
      <c r="I191" s="57">
        <v>232347</v>
      </c>
      <c r="J191" s="57">
        <v>232347</v>
      </c>
      <c r="K191" s="44">
        <v>200363</v>
      </c>
      <c r="L191" s="24">
        <v>187932</v>
      </c>
    </row>
    <row r="192" spans="1:12" ht="38.25" outlineLevel="7">
      <c r="A192" s="25" t="s">
        <v>94</v>
      </c>
      <c r="B192" s="26" t="s">
        <v>9</v>
      </c>
      <c r="C192" s="26" t="s">
        <v>42</v>
      </c>
      <c r="D192" s="26" t="s">
        <v>52</v>
      </c>
      <c r="E192" s="26" t="s">
        <v>22</v>
      </c>
      <c r="F192" s="26" t="s">
        <v>45</v>
      </c>
      <c r="G192" s="27" t="s">
        <v>16</v>
      </c>
      <c r="H192" s="23">
        <v>15199.97</v>
      </c>
      <c r="I192" s="57">
        <v>15199.97</v>
      </c>
      <c r="J192" s="57">
        <v>15199.97</v>
      </c>
      <c r="K192" s="44">
        <v>13108.02</v>
      </c>
      <c r="L192" s="24">
        <v>12295.01</v>
      </c>
    </row>
    <row r="193" spans="1:12" ht="38.25" outlineLevel="7">
      <c r="A193" s="25" t="s">
        <v>108</v>
      </c>
      <c r="B193" s="26" t="s">
        <v>9</v>
      </c>
      <c r="C193" s="26" t="s">
        <v>42</v>
      </c>
      <c r="D193" s="26" t="s">
        <v>52</v>
      </c>
      <c r="E193" s="26" t="s">
        <v>22</v>
      </c>
      <c r="F193" s="26" t="s">
        <v>45</v>
      </c>
      <c r="G193" s="27" t="s">
        <v>16</v>
      </c>
      <c r="H193" s="23">
        <v>3305</v>
      </c>
      <c r="I193" s="57">
        <v>3305</v>
      </c>
      <c r="J193" s="57">
        <v>3305</v>
      </c>
      <c r="K193" s="44">
        <v>2850</v>
      </c>
      <c r="L193" s="24">
        <v>2673</v>
      </c>
    </row>
    <row r="194" spans="1:12" ht="38.25" outlineLevel="7">
      <c r="A194" s="25" t="s">
        <v>109</v>
      </c>
      <c r="B194" s="26" t="s">
        <v>9</v>
      </c>
      <c r="C194" s="26" t="s">
        <v>42</v>
      </c>
      <c r="D194" s="26" t="s">
        <v>52</v>
      </c>
      <c r="E194" s="26" t="s">
        <v>22</v>
      </c>
      <c r="F194" s="26" t="s">
        <v>45</v>
      </c>
      <c r="G194" s="27" t="s">
        <v>16</v>
      </c>
      <c r="H194" s="23">
        <v>21676</v>
      </c>
      <c r="I194" s="57">
        <v>21676</v>
      </c>
      <c r="J194" s="57">
        <v>21676</v>
      </c>
      <c r="K194" s="44">
        <v>18692</v>
      </c>
      <c r="L194" s="24">
        <v>17532</v>
      </c>
    </row>
    <row r="195" spans="1:12" ht="38.25" outlineLevel="7">
      <c r="A195" s="25" t="s">
        <v>95</v>
      </c>
      <c r="B195" s="26" t="s">
        <v>9</v>
      </c>
      <c r="C195" s="26" t="s">
        <v>42</v>
      </c>
      <c r="D195" s="26" t="s">
        <v>52</v>
      </c>
      <c r="E195" s="26" t="s">
        <v>22</v>
      </c>
      <c r="F195" s="26" t="s">
        <v>45</v>
      </c>
      <c r="G195" s="27" t="s">
        <v>16</v>
      </c>
      <c r="H195" s="23">
        <v>41677</v>
      </c>
      <c r="I195" s="57">
        <v>41677</v>
      </c>
      <c r="J195" s="57">
        <v>41677</v>
      </c>
      <c r="K195" s="44">
        <v>35940</v>
      </c>
      <c r="L195" s="24">
        <v>33710</v>
      </c>
    </row>
    <row r="196" spans="1:12" ht="38.25" outlineLevel="7">
      <c r="A196" s="25" t="s">
        <v>96</v>
      </c>
      <c r="B196" s="26" t="s">
        <v>9</v>
      </c>
      <c r="C196" s="26" t="s">
        <v>42</v>
      </c>
      <c r="D196" s="26" t="s">
        <v>52</v>
      </c>
      <c r="E196" s="26" t="s">
        <v>22</v>
      </c>
      <c r="F196" s="26" t="s">
        <v>45</v>
      </c>
      <c r="G196" s="27" t="s">
        <v>16</v>
      </c>
      <c r="H196" s="23">
        <v>14145</v>
      </c>
      <c r="I196" s="57">
        <v>14145</v>
      </c>
      <c r="J196" s="57">
        <v>14145</v>
      </c>
      <c r="K196" s="44">
        <v>12198</v>
      </c>
      <c r="L196" s="24">
        <v>11441</v>
      </c>
    </row>
    <row r="197" spans="1:12" ht="38.25" outlineLevel="7">
      <c r="A197" s="25" t="s">
        <v>101</v>
      </c>
      <c r="B197" s="26" t="s">
        <v>9</v>
      </c>
      <c r="C197" s="26" t="s">
        <v>42</v>
      </c>
      <c r="D197" s="26" t="s">
        <v>52</v>
      </c>
      <c r="E197" s="26" t="s">
        <v>22</v>
      </c>
      <c r="F197" s="26" t="s">
        <v>45</v>
      </c>
      <c r="G197" s="27" t="s">
        <v>16</v>
      </c>
      <c r="H197" s="23">
        <v>1276012.8999999999</v>
      </c>
      <c r="I197" s="57">
        <v>1276012.8999999999</v>
      </c>
      <c r="J197" s="57">
        <v>1276012.8999999999</v>
      </c>
      <c r="K197" s="44">
        <v>1100364</v>
      </c>
      <c r="L197" s="24">
        <v>1032097</v>
      </c>
    </row>
    <row r="198" spans="1:12" ht="38.25" outlineLevel="7">
      <c r="A198" s="25" t="s">
        <v>103</v>
      </c>
      <c r="B198" s="26" t="s">
        <v>9</v>
      </c>
      <c r="C198" s="26" t="s">
        <v>42</v>
      </c>
      <c r="D198" s="26" t="s">
        <v>52</v>
      </c>
      <c r="E198" s="26" t="s">
        <v>22</v>
      </c>
      <c r="F198" s="26" t="s">
        <v>45</v>
      </c>
      <c r="G198" s="27" t="s">
        <v>16</v>
      </c>
      <c r="H198" s="23">
        <v>209666</v>
      </c>
      <c r="I198" s="57">
        <v>209666</v>
      </c>
      <c r="J198" s="57">
        <v>209666</v>
      </c>
      <c r="K198" s="44">
        <v>180805</v>
      </c>
      <c r="L198" s="24">
        <v>169589.5</v>
      </c>
    </row>
    <row r="199" spans="1:12" s="3" customFormat="1" outlineLevel="4">
      <c r="A199" s="16" t="s">
        <v>46</v>
      </c>
      <c r="B199" s="17" t="s">
        <v>9</v>
      </c>
      <c r="C199" s="17" t="s">
        <v>42</v>
      </c>
      <c r="D199" s="17" t="s">
        <v>52</v>
      </c>
      <c r="E199" s="17" t="s">
        <v>22</v>
      </c>
      <c r="F199" s="17" t="s">
        <v>47</v>
      </c>
      <c r="G199" s="18"/>
      <c r="H199" s="19">
        <f>H200+H201+H202+H203+H204+H205+H206+H207+H208</f>
        <v>1843056.46</v>
      </c>
      <c r="I199" s="37">
        <f>I200+I201+I202+I203+I204+I205+I206+I207+I208</f>
        <v>1843056.46</v>
      </c>
      <c r="J199" s="37">
        <f>J200+J201+J202+J203+J204+J205+J206+J207+J208</f>
        <v>1843056.46</v>
      </c>
      <c r="K199" s="37">
        <f t="shared" ref="K199:L199" si="79">K200+K201+K202+K203+K204+K205+K206+K207+K208</f>
        <v>1765519.0699999998</v>
      </c>
      <c r="L199" s="38">
        <f t="shared" si="79"/>
        <v>1655986.23</v>
      </c>
    </row>
    <row r="200" spans="1:12" ht="38.25" outlineLevel="7">
      <c r="A200" s="25" t="s">
        <v>107</v>
      </c>
      <c r="B200" s="26" t="s">
        <v>9</v>
      </c>
      <c r="C200" s="26" t="s">
        <v>42</v>
      </c>
      <c r="D200" s="26" t="s">
        <v>52</v>
      </c>
      <c r="E200" s="26" t="s">
        <v>22</v>
      </c>
      <c r="F200" s="26" t="s">
        <v>47</v>
      </c>
      <c r="G200" s="27" t="s">
        <v>16</v>
      </c>
      <c r="H200" s="23">
        <v>19390</v>
      </c>
      <c r="I200" s="57">
        <v>19390</v>
      </c>
      <c r="J200" s="57">
        <v>19390</v>
      </c>
      <c r="K200" s="44">
        <v>18574</v>
      </c>
      <c r="L200" s="24">
        <v>17422</v>
      </c>
    </row>
    <row r="201" spans="1:12" ht="38.25" outlineLevel="7">
      <c r="A201" s="25" t="s">
        <v>100</v>
      </c>
      <c r="B201" s="26" t="s">
        <v>9</v>
      </c>
      <c r="C201" s="26" t="s">
        <v>42</v>
      </c>
      <c r="D201" s="26" t="s">
        <v>52</v>
      </c>
      <c r="E201" s="26" t="s">
        <v>22</v>
      </c>
      <c r="F201" s="26" t="s">
        <v>47</v>
      </c>
      <c r="G201" s="27" t="s">
        <v>16</v>
      </c>
      <c r="H201" s="23">
        <v>325519</v>
      </c>
      <c r="I201" s="57">
        <v>325519</v>
      </c>
      <c r="J201" s="57">
        <v>325519</v>
      </c>
      <c r="K201" s="44">
        <v>311824</v>
      </c>
      <c r="L201" s="24">
        <v>292478</v>
      </c>
    </row>
    <row r="202" spans="1:12" ht="38.25" outlineLevel="7">
      <c r="A202" s="25" t="s">
        <v>94</v>
      </c>
      <c r="B202" s="26" t="s">
        <v>9</v>
      </c>
      <c r="C202" s="26" t="s">
        <v>42</v>
      </c>
      <c r="D202" s="26" t="s">
        <v>52</v>
      </c>
      <c r="E202" s="26" t="s">
        <v>22</v>
      </c>
      <c r="F202" s="26" t="s">
        <v>47</v>
      </c>
      <c r="G202" s="27" t="s">
        <v>16</v>
      </c>
      <c r="H202" s="23">
        <v>22229.96</v>
      </c>
      <c r="I202" s="57">
        <v>22229.96</v>
      </c>
      <c r="J202" s="57">
        <v>22229.96</v>
      </c>
      <c r="K202" s="44">
        <v>21294.97</v>
      </c>
      <c r="L202" s="24">
        <v>19974.03</v>
      </c>
    </row>
    <row r="203" spans="1:12" ht="38.25" outlineLevel="7">
      <c r="A203" s="25" t="s">
        <v>108</v>
      </c>
      <c r="B203" s="26" t="s">
        <v>9</v>
      </c>
      <c r="C203" s="26" t="s">
        <v>42</v>
      </c>
      <c r="D203" s="26" t="s">
        <v>52</v>
      </c>
      <c r="E203" s="26" t="s">
        <v>22</v>
      </c>
      <c r="F203" s="26" t="s">
        <v>47</v>
      </c>
      <c r="G203" s="27" t="s">
        <v>16</v>
      </c>
      <c r="H203" s="23">
        <v>4897</v>
      </c>
      <c r="I203" s="57">
        <v>4897</v>
      </c>
      <c r="J203" s="57">
        <v>4897</v>
      </c>
      <c r="K203" s="44">
        <v>4691</v>
      </c>
      <c r="L203" s="24">
        <v>4400</v>
      </c>
    </row>
    <row r="204" spans="1:12" ht="38.25" outlineLevel="7">
      <c r="A204" s="25" t="s">
        <v>109</v>
      </c>
      <c r="B204" s="26" t="s">
        <v>9</v>
      </c>
      <c r="C204" s="26" t="s">
        <v>42</v>
      </c>
      <c r="D204" s="26" t="s">
        <v>52</v>
      </c>
      <c r="E204" s="26" t="s">
        <v>22</v>
      </c>
      <c r="F204" s="26" t="s">
        <v>47</v>
      </c>
      <c r="G204" s="27" t="s">
        <v>16</v>
      </c>
      <c r="H204" s="23">
        <v>32219</v>
      </c>
      <c r="I204" s="57">
        <v>32219</v>
      </c>
      <c r="J204" s="57">
        <v>32219</v>
      </c>
      <c r="K204" s="44">
        <v>30864</v>
      </c>
      <c r="L204" s="24">
        <v>28949</v>
      </c>
    </row>
    <row r="205" spans="1:12" ht="38.25" outlineLevel="7">
      <c r="A205" s="25" t="s">
        <v>95</v>
      </c>
      <c r="B205" s="26" t="s">
        <v>9</v>
      </c>
      <c r="C205" s="26" t="s">
        <v>42</v>
      </c>
      <c r="D205" s="26" t="s">
        <v>52</v>
      </c>
      <c r="E205" s="26" t="s">
        <v>22</v>
      </c>
      <c r="F205" s="26" t="s">
        <v>47</v>
      </c>
      <c r="G205" s="27" t="s">
        <v>16</v>
      </c>
      <c r="H205" s="23">
        <v>62186</v>
      </c>
      <c r="I205" s="57">
        <v>62186</v>
      </c>
      <c r="J205" s="57">
        <v>62186</v>
      </c>
      <c r="K205" s="44">
        <v>59570</v>
      </c>
      <c r="L205" s="24">
        <v>55874</v>
      </c>
    </row>
    <row r="206" spans="1:12" ht="38.25" outlineLevel="7">
      <c r="A206" s="25" t="s">
        <v>96</v>
      </c>
      <c r="B206" s="26" t="s">
        <v>9</v>
      </c>
      <c r="C206" s="26" t="s">
        <v>42</v>
      </c>
      <c r="D206" s="26" t="s">
        <v>52</v>
      </c>
      <c r="E206" s="26" t="s">
        <v>22</v>
      </c>
      <c r="F206" s="26" t="s">
        <v>47</v>
      </c>
      <c r="G206" s="27" t="s">
        <v>16</v>
      </c>
      <c r="H206" s="23">
        <v>20957</v>
      </c>
      <c r="I206" s="57">
        <v>20957</v>
      </c>
      <c r="J206" s="57">
        <v>20957</v>
      </c>
      <c r="K206" s="44">
        <v>20075</v>
      </c>
      <c r="L206" s="24">
        <v>18830</v>
      </c>
    </row>
    <row r="207" spans="1:12" ht="38.25" outlineLevel="7">
      <c r="A207" s="25" t="s">
        <v>101</v>
      </c>
      <c r="B207" s="26" t="s">
        <v>9</v>
      </c>
      <c r="C207" s="26" t="s">
        <v>42</v>
      </c>
      <c r="D207" s="26" t="s">
        <v>52</v>
      </c>
      <c r="E207" s="26" t="s">
        <v>22</v>
      </c>
      <c r="F207" s="26" t="s">
        <v>47</v>
      </c>
      <c r="G207" s="27" t="s">
        <v>16</v>
      </c>
      <c r="H207" s="23">
        <v>1061966.5</v>
      </c>
      <c r="I207" s="57">
        <v>1061966.5</v>
      </c>
      <c r="J207" s="57">
        <v>1061966.5</v>
      </c>
      <c r="K207" s="44">
        <v>1017290</v>
      </c>
      <c r="L207" s="24">
        <v>954177</v>
      </c>
    </row>
    <row r="208" spans="1:12" ht="38.25" outlineLevel="7">
      <c r="A208" s="25" t="s">
        <v>103</v>
      </c>
      <c r="B208" s="26" t="s">
        <v>9</v>
      </c>
      <c r="C208" s="26" t="s">
        <v>42</v>
      </c>
      <c r="D208" s="26" t="s">
        <v>52</v>
      </c>
      <c r="E208" s="26" t="s">
        <v>22</v>
      </c>
      <c r="F208" s="26" t="s">
        <v>47</v>
      </c>
      <c r="G208" s="27" t="s">
        <v>16</v>
      </c>
      <c r="H208" s="23">
        <v>293692</v>
      </c>
      <c r="I208" s="57">
        <v>293692</v>
      </c>
      <c r="J208" s="57">
        <v>293692</v>
      </c>
      <c r="K208" s="44">
        <v>281336.09999999998</v>
      </c>
      <c r="L208" s="24">
        <v>263882.2</v>
      </c>
    </row>
    <row r="209" spans="1:12" s="3" customFormat="1" outlineLevel="4">
      <c r="A209" s="16" t="s">
        <v>13</v>
      </c>
      <c r="B209" s="17" t="s">
        <v>9</v>
      </c>
      <c r="C209" s="17" t="s">
        <v>42</v>
      </c>
      <c r="D209" s="17" t="s">
        <v>52</v>
      </c>
      <c r="E209" s="17" t="s">
        <v>22</v>
      </c>
      <c r="F209" s="17" t="s">
        <v>14</v>
      </c>
      <c r="G209" s="18"/>
      <c r="H209" s="19">
        <f>H210+H211+H212+H213+H214+H215+H216+H217</f>
        <v>332493.40000000002</v>
      </c>
      <c r="I209" s="37">
        <f>I210+I211+I212+I213+I214+I215+I216+I217</f>
        <v>332493.40000000002</v>
      </c>
      <c r="J209" s="37">
        <f>J210+J211+J212+J213+J214+J215+J216+J217</f>
        <v>332493.40000000002</v>
      </c>
      <c r="K209" s="37">
        <f t="shared" ref="K209:L209" si="80">K210+K211+K212+K213+K214+K215+K216+K217</f>
        <v>516955.49</v>
      </c>
      <c r="L209" s="38">
        <f t="shared" si="80"/>
        <v>484883.56000000006</v>
      </c>
    </row>
    <row r="210" spans="1:12" ht="38.25" outlineLevel="7">
      <c r="A210" s="25" t="s">
        <v>107</v>
      </c>
      <c r="B210" s="26" t="s">
        <v>9</v>
      </c>
      <c r="C210" s="26" t="s">
        <v>42</v>
      </c>
      <c r="D210" s="26" t="s">
        <v>52</v>
      </c>
      <c r="E210" s="26" t="s">
        <v>22</v>
      </c>
      <c r="F210" s="26" t="s">
        <v>14</v>
      </c>
      <c r="G210" s="27" t="s">
        <v>16</v>
      </c>
      <c r="H210" s="23">
        <v>1190</v>
      </c>
      <c r="I210" s="57">
        <v>1190</v>
      </c>
      <c r="J210" s="57">
        <v>1190</v>
      </c>
      <c r="K210" s="44">
        <v>1850</v>
      </c>
      <c r="L210" s="24">
        <v>1735</v>
      </c>
    </row>
    <row r="211" spans="1:12" ht="38.25" outlineLevel="7">
      <c r="A211" s="25" t="s">
        <v>100</v>
      </c>
      <c r="B211" s="26" t="s">
        <v>9</v>
      </c>
      <c r="C211" s="26" t="s">
        <v>42</v>
      </c>
      <c r="D211" s="26" t="s">
        <v>52</v>
      </c>
      <c r="E211" s="26" t="s">
        <v>22</v>
      </c>
      <c r="F211" s="26" t="s">
        <v>14</v>
      </c>
      <c r="G211" s="27" t="s">
        <v>16</v>
      </c>
      <c r="H211" s="23">
        <v>44037.2</v>
      </c>
      <c r="I211" s="57">
        <v>44037.2</v>
      </c>
      <c r="J211" s="57">
        <v>44037.2</v>
      </c>
      <c r="K211" s="44">
        <v>68468</v>
      </c>
      <c r="L211" s="24">
        <v>64220</v>
      </c>
    </row>
    <row r="212" spans="1:12" ht="38.25" outlineLevel="7">
      <c r="A212" s="25" t="s">
        <v>94</v>
      </c>
      <c r="B212" s="26" t="s">
        <v>9</v>
      </c>
      <c r="C212" s="26" t="s">
        <v>42</v>
      </c>
      <c r="D212" s="26" t="s">
        <v>52</v>
      </c>
      <c r="E212" s="26" t="s">
        <v>22</v>
      </c>
      <c r="F212" s="26" t="s">
        <v>14</v>
      </c>
      <c r="G212" s="27" t="s">
        <v>16</v>
      </c>
      <c r="H212" s="23">
        <v>1788.7</v>
      </c>
      <c r="I212" s="57">
        <v>1788.7</v>
      </c>
      <c r="J212" s="57">
        <v>1788.7</v>
      </c>
      <c r="K212" s="44">
        <v>2779.99</v>
      </c>
      <c r="L212" s="24">
        <v>2607.96</v>
      </c>
    </row>
    <row r="213" spans="1:12" ht="38.25" outlineLevel="7">
      <c r="A213" s="25" t="s">
        <v>108</v>
      </c>
      <c r="B213" s="26" t="s">
        <v>9</v>
      </c>
      <c r="C213" s="26" t="s">
        <v>42</v>
      </c>
      <c r="D213" s="26" t="s">
        <v>52</v>
      </c>
      <c r="E213" s="26" t="s">
        <v>22</v>
      </c>
      <c r="F213" s="26" t="s">
        <v>14</v>
      </c>
      <c r="G213" s="27" t="s">
        <v>16</v>
      </c>
      <c r="H213" s="23">
        <v>971.5</v>
      </c>
      <c r="I213" s="57">
        <v>971.5</v>
      </c>
      <c r="J213" s="57">
        <v>971.5</v>
      </c>
      <c r="K213" s="44">
        <v>1510</v>
      </c>
      <c r="L213" s="24">
        <v>1416</v>
      </c>
    </row>
    <row r="214" spans="1:12" ht="38.25" outlineLevel="7">
      <c r="A214" s="25" t="s">
        <v>109</v>
      </c>
      <c r="B214" s="26" t="s">
        <v>9</v>
      </c>
      <c r="C214" s="26" t="s">
        <v>42</v>
      </c>
      <c r="D214" s="26" t="s">
        <v>52</v>
      </c>
      <c r="E214" s="26" t="s">
        <v>22</v>
      </c>
      <c r="F214" s="26" t="s">
        <v>14</v>
      </c>
      <c r="G214" s="27" t="s">
        <v>16</v>
      </c>
      <c r="H214" s="23">
        <v>1275</v>
      </c>
      <c r="I214" s="57">
        <v>1275</v>
      </c>
      <c r="J214" s="57">
        <v>1275</v>
      </c>
      <c r="K214" s="44">
        <v>1982</v>
      </c>
      <c r="L214" s="24">
        <v>1859</v>
      </c>
    </row>
    <row r="215" spans="1:12" ht="38.25" outlineLevel="7">
      <c r="A215" s="25" t="s">
        <v>95</v>
      </c>
      <c r="B215" s="26" t="s">
        <v>9</v>
      </c>
      <c r="C215" s="26" t="s">
        <v>42</v>
      </c>
      <c r="D215" s="26" t="s">
        <v>52</v>
      </c>
      <c r="E215" s="26" t="s">
        <v>22</v>
      </c>
      <c r="F215" s="26" t="s">
        <v>14</v>
      </c>
      <c r="G215" s="27" t="s">
        <v>16</v>
      </c>
      <c r="H215" s="23">
        <v>7993</v>
      </c>
      <c r="I215" s="57">
        <v>7993</v>
      </c>
      <c r="J215" s="57">
        <v>7993</v>
      </c>
      <c r="K215" s="44">
        <v>12427</v>
      </c>
      <c r="L215" s="24">
        <v>11656</v>
      </c>
    </row>
    <row r="216" spans="1:12" ht="38.25" outlineLevel="7">
      <c r="A216" s="25" t="s">
        <v>101</v>
      </c>
      <c r="B216" s="26" t="s">
        <v>9</v>
      </c>
      <c r="C216" s="26" t="s">
        <v>42</v>
      </c>
      <c r="D216" s="26" t="s">
        <v>52</v>
      </c>
      <c r="E216" s="26" t="s">
        <v>22</v>
      </c>
      <c r="F216" s="26" t="s">
        <v>14</v>
      </c>
      <c r="G216" s="27" t="s">
        <v>16</v>
      </c>
      <c r="H216" s="23">
        <v>224874</v>
      </c>
      <c r="I216" s="57">
        <v>224874</v>
      </c>
      <c r="J216" s="57">
        <v>224874</v>
      </c>
      <c r="K216" s="44">
        <v>349632</v>
      </c>
      <c r="L216" s="24">
        <v>327941</v>
      </c>
    </row>
    <row r="217" spans="1:12" ht="38.25" outlineLevel="7">
      <c r="A217" s="25" t="s">
        <v>103</v>
      </c>
      <c r="B217" s="26" t="s">
        <v>9</v>
      </c>
      <c r="C217" s="26" t="s">
        <v>42</v>
      </c>
      <c r="D217" s="26" t="s">
        <v>52</v>
      </c>
      <c r="E217" s="26" t="s">
        <v>22</v>
      </c>
      <c r="F217" s="26" t="s">
        <v>14</v>
      </c>
      <c r="G217" s="27" t="s">
        <v>16</v>
      </c>
      <c r="H217" s="23">
        <v>50364</v>
      </c>
      <c r="I217" s="57">
        <v>50364</v>
      </c>
      <c r="J217" s="57">
        <v>50364</v>
      </c>
      <c r="K217" s="44">
        <v>78306.5</v>
      </c>
      <c r="L217" s="24">
        <v>73448.600000000006</v>
      </c>
    </row>
    <row r="218" spans="1:12" s="3" customFormat="1" ht="51" outlineLevel="2">
      <c r="A218" s="16" t="s">
        <v>55</v>
      </c>
      <c r="B218" s="17" t="s">
        <v>9</v>
      </c>
      <c r="C218" s="17" t="s">
        <v>42</v>
      </c>
      <c r="D218" s="17" t="s">
        <v>56</v>
      </c>
      <c r="E218" s="17" t="s">
        <v>12</v>
      </c>
      <c r="F218" s="17"/>
      <c r="G218" s="18"/>
      <c r="H218" s="19">
        <f t="shared" ref="H218:J219" si="81">H219</f>
        <v>31916323.899999999</v>
      </c>
      <c r="I218" s="37">
        <f t="shared" si="81"/>
        <v>31926910</v>
      </c>
      <c r="J218" s="37">
        <f t="shared" si="81"/>
        <v>31938420</v>
      </c>
      <c r="K218" s="37">
        <f t="shared" ref="K218:L219" si="82">K219</f>
        <v>31916323.899999999</v>
      </c>
      <c r="L218" s="38">
        <f t="shared" si="82"/>
        <v>31916323.899999999</v>
      </c>
    </row>
    <row r="219" spans="1:12" s="3" customFormat="1" ht="51" outlineLevel="3">
      <c r="A219" s="16" t="s">
        <v>21</v>
      </c>
      <c r="B219" s="17" t="s">
        <v>9</v>
      </c>
      <c r="C219" s="17" t="s">
        <v>42</v>
      </c>
      <c r="D219" s="17" t="s">
        <v>56</v>
      </c>
      <c r="E219" s="17" t="s">
        <v>22</v>
      </c>
      <c r="F219" s="17"/>
      <c r="G219" s="18"/>
      <c r="H219" s="19">
        <f t="shared" si="81"/>
        <v>31916323.899999999</v>
      </c>
      <c r="I219" s="19">
        <f t="shared" si="81"/>
        <v>31926910</v>
      </c>
      <c r="J219" s="19">
        <f t="shared" si="81"/>
        <v>31938420</v>
      </c>
      <c r="K219" s="37">
        <f t="shared" si="82"/>
        <v>31916323.899999999</v>
      </c>
      <c r="L219" s="38">
        <f t="shared" si="82"/>
        <v>31916323.899999999</v>
      </c>
    </row>
    <row r="220" spans="1:12" s="3" customFormat="1" outlineLevel="4">
      <c r="A220" s="16" t="s">
        <v>13</v>
      </c>
      <c r="B220" s="17" t="s">
        <v>9</v>
      </c>
      <c r="C220" s="17" t="s">
        <v>42</v>
      </c>
      <c r="D220" s="17" t="s">
        <v>56</v>
      </c>
      <c r="E220" s="17" t="s">
        <v>22</v>
      </c>
      <c r="F220" s="17" t="s">
        <v>14</v>
      </c>
      <c r="G220" s="18"/>
      <c r="H220" s="19">
        <f>H221+H225</f>
        <v>31916323.899999999</v>
      </c>
      <c r="I220" s="19">
        <f>I221+I225</f>
        <v>31926910</v>
      </c>
      <c r="J220" s="19">
        <f>J221+J225</f>
        <v>31938420</v>
      </c>
      <c r="K220" s="37">
        <f t="shared" ref="K220:L220" si="83">K221+K225</f>
        <v>31916323.899999999</v>
      </c>
      <c r="L220" s="38">
        <f t="shared" si="83"/>
        <v>31916323.899999999</v>
      </c>
    </row>
    <row r="221" spans="1:12" s="3" customFormat="1" outlineLevel="5">
      <c r="A221" s="16" t="s">
        <v>15</v>
      </c>
      <c r="B221" s="17" t="s">
        <v>9</v>
      </c>
      <c r="C221" s="17" t="s">
        <v>42</v>
      </c>
      <c r="D221" s="17" t="s">
        <v>56</v>
      </c>
      <c r="E221" s="17" t="s">
        <v>22</v>
      </c>
      <c r="F221" s="17" t="s">
        <v>14</v>
      </c>
      <c r="G221" s="18" t="s">
        <v>16</v>
      </c>
      <c r="H221" s="19">
        <f>H222+H223+H224</f>
        <v>26896323.899999999</v>
      </c>
      <c r="I221" s="19">
        <f>I222+I223+I224</f>
        <v>26906910</v>
      </c>
      <c r="J221" s="19">
        <f>J222+J223+J224</f>
        <v>26918420</v>
      </c>
      <c r="K221" s="37">
        <f t="shared" ref="K221:L221" si="84">K222+K223+K224</f>
        <v>26896323.899999999</v>
      </c>
      <c r="L221" s="38">
        <f t="shared" si="84"/>
        <v>26896323.899999999</v>
      </c>
    </row>
    <row r="222" spans="1:12" ht="51" outlineLevel="7">
      <c r="A222" s="25" t="s">
        <v>110</v>
      </c>
      <c r="B222" s="26" t="s">
        <v>9</v>
      </c>
      <c r="C222" s="26" t="s">
        <v>42</v>
      </c>
      <c r="D222" s="26" t="s">
        <v>56</v>
      </c>
      <c r="E222" s="26" t="s">
        <v>22</v>
      </c>
      <c r="F222" s="26" t="s">
        <v>14</v>
      </c>
      <c r="G222" s="27" t="s">
        <v>16</v>
      </c>
      <c r="H222" s="23">
        <v>8531984.6500000004</v>
      </c>
      <c r="I222" s="23">
        <v>7619499.5999999996</v>
      </c>
      <c r="J222" s="23">
        <v>7619499.5999999996</v>
      </c>
      <c r="K222" s="48">
        <v>8531984.6500000004</v>
      </c>
      <c r="L222" s="47">
        <v>8531984.6500000004</v>
      </c>
    </row>
    <row r="223" spans="1:12" ht="26.25" customHeight="1" outlineLevel="7">
      <c r="A223" s="25" t="s">
        <v>99</v>
      </c>
      <c r="B223" s="26" t="s">
        <v>9</v>
      </c>
      <c r="C223" s="26" t="s">
        <v>42</v>
      </c>
      <c r="D223" s="26" t="s">
        <v>56</v>
      </c>
      <c r="E223" s="26" t="s">
        <v>22</v>
      </c>
      <c r="F223" s="26" t="s">
        <v>14</v>
      </c>
      <c r="G223" s="27" t="s">
        <v>16</v>
      </c>
      <c r="H223" s="23">
        <v>8394428.4199999999</v>
      </c>
      <c r="I223" s="23">
        <v>8394428.4199999999</v>
      </c>
      <c r="J223" s="23">
        <v>8394428.4199999999</v>
      </c>
      <c r="K223" s="48">
        <v>8394428.4199999999</v>
      </c>
      <c r="L223" s="47">
        <v>8394428.4199999999</v>
      </c>
    </row>
    <row r="224" spans="1:12" ht="38.25" outlineLevel="7">
      <c r="A224" s="25" t="s">
        <v>103</v>
      </c>
      <c r="B224" s="26" t="s">
        <v>9</v>
      </c>
      <c r="C224" s="26" t="s">
        <v>42</v>
      </c>
      <c r="D224" s="26" t="s">
        <v>56</v>
      </c>
      <c r="E224" s="26" t="s">
        <v>22</v>
      </c>
      <c r="F224" s="26" t="s">
        <v>14</v>
      </c>
      <c r="G224" s="27" t="s">
        <v>16</v>
      </c>
      <c r="H224" s="23">
        <v>9969910.8300000001</v>
      </c>
      <c r="I224" s="23">
        <v>10892981.98</v>
      </c>
      <c r="J224" s="23">
        <v>10904491.98</v>
      </c>
      <c r="K224" s="48">
        <v>9969910.8300000001</v>
      </c>
      <c r="L224" s="47">
        <v>9969910.8300000001</v>
      </c>
    </row>
    <row r="225" spans="1:12" s="3" customFormat="1" outlineLevel="5">
      <c r="A225" s="16" t="s">
        <v>58</v>
      </c>
      <c r="B225" s="17" t="s">
        <v>9</v>
      </c>
      <c r="C225" s="17" t="s">
        <v>42</v>
      </c>
      <c r="D225" s="17" t="s">
        <v>56</v>
      </c>
      <c r="E225" s="17" t="s">
        <v>22</v>
      </c>
      <c r="F225" s="17" t="s">
        <v>14</v>
      </c>
      <c r="G225" s="18" t="s">
        <v>59</v>
      </c>
      <c r="H225" s="19">
        <f>H226+H227+H228</f>
        <v>5020000</v>
      </c>
      <c r="I225" s="19">
        <f>I226+I227+I228</f>
        <v>5020000</v>
      </c>
      <c r="J225" s="19">
        <f>J226+J227+J228</f>
        <v>5020000</v>
      </c>
      <c r="K225" s="37">
        <f t="shared" ref="K225:L225" si="85">K226+K227+K228</f>
        <v>5020000</v>
      </c>
      <c r="L225" s="38">
        <f t="shared" si="85"/>
        <v>5020000</v>
      </c>
    </row>
    <row r="226" spans="1:12" ht="51" outlineLevel="7">
      <c r="A226" s="25" t="s">
        <v>110</v>
      </c>
      <c r="B226" s="26" t="s">
        <v>9</v>
      </c>
      <c r="C226" s="26" t="s">
        <v>42</v>
      </c>
      <c r="D226" s="26" t="s">
        <v>56</v>
      </c>
      <c r="E226" s="26" t="s">
        <v>22</v>
      </c>
      <c r="F226" s="26" t="s">
        <v>14</v>
      </c>
      <c r="G226" s="27" t="s">
        <v>59</v>
      </c>
      <c r="H226" s="23">
        <v>1591805.35</v>
      </c>
      <c r="I226" s="23">
        <v>1420680.4</v>
      </c>
      <c r="J226" s="23">
        <v>1420680.4</v>
      </c>
      <c r="K226" s="48">
        <v>1591805.35</v>
      </c>
      <c r="L226" s="47">
        <v>1591805.35</v>
      </c>
    </row>
    <row r="227" spans="1:12" ht="27.75" customHeight="1" outlineLevel="7">
      <c r="A227" s="25" t="s">
        <v>99</v>
      </c>
      <c r="B227" s="26" t="s">
        <v>9</v>
      </c>
      <c r="C227" s="26" t="s">
        <v>42</v>
      </c>
      <c r="D227" s="26" t="s">
        <v>56</v>
      </c>
      <c r="E227" s="26" t="s">
        <v>22</v>
      </c>
      <c r="F227" s="26" t="s">
        <v>14</v>
      </c>
      <c r="G227" s="27" t="s">
        <v>59</v>
      </c>
      <c r="H227" s="23">
        <v>1566141.58</v>
      </c>
      <c r="I227" s="23">
        <v>1566141.58</v>
      </c>
      <c r="J227" s="23">
        <v>1566141.58</v>
      </c>
      <c r="K227" s="48">
        <v>1566141.58</v>
      </c>
      <c r="L227" s="47">
        <v>1566141.58</v>
      </c>
    </row>
    <row r="228" spans="1:12" ht="38.25" outlineLevel="7">
      <c r="A228" s="25" t="s">
        <v>102</v>
      </c>
      <c r="B228" s="26" t="s">
        <v>9</v>
      </c>
      <c r="C228" s="26" t="s">
        <v>42</v>
      </c>
      <c r="D228" s="26" t="s">
        <v>56</v>
      </c>
      <c r="E228" s="26" t="s">
        <v>22</v>
      </c>
      <c r="F228" s="26" t="s">
        <v>14</v>
      </c>
      <c r="G228" s="27" t="s">
        <v>59</v>
      </c>
      <c r="H228" s="23">
        <v>1862053.07</v>
      </c>
      <c r="I228" s="23">
        <v>2033178.02</v>
      </c>
      <c r="J228" s="23">
        <v>2033178.02</v>
      </c>
      <c r="K228" s="48">
        <v>1862053.07</v>
      </c>
      <c r="L228" s="47">
        <v>1862053.07</v>
      </c>
    </row>
    <row r="229" spans="1:12" s="3" customFormat="1" ht="25.5" outlineLevel="2">
      <c r="A229" s="16" t="s">
        <v>19</v>
      </c>
      <c r="B229" s="17" t="s">
        <v>9</v>
      </c>
      <c r="C229" s="17" t="s">
        <v>42</v>
      </c>
      <c r="D229" s="17" t="s">
        <v>60</v>
      </c>
      <c r="E229" s="17" t="s">
        <v>12</v>
      </c>
      <c r="F229" s="17"/>
      <c r="G229" s="18"/>
      <c r="H229" s="19">
        <f>H230</f>
        <v>9395470.1100000013</v>
      </c>
      <c r="I229" s="37">
        <f>I230</f>
        <v>9351063.2300000004</v>
      </c>
      <c r="J229" s="37">
        <f>J230</f>
        <v>9483724.1100000013</v>
      </c>
      <c r="K229" s="37">
        <f t="shared" ref="K229:L229" si="86">K230</f>
        <v>9001911.0600000005</v>
      </c>
      <c r="L229" s="38">
        <f t="shared" si="86"/>
        <v>8443432.2899999991</v>
      </c>
    </row>
    <row r="230" spans="1:12" s="3" customFormat="1" ht="51" outlineLevel="3">
      <c r="A230" s="16" t="s">
        <v>21</v>
      </c>
      <c r="B230" s="17" t="s">
        <v>9</v>
      </c>
      <c r="C230" s="17" t="s">
        <v>42</v>
      </c>
      <c r="D230" s="17" t="s">
        <v>60</v>
      </c>
      <c r="E230" s="17" t="s">
        <v>22</v>
      </c>
      <c r="F230" s="17"/>
      <c r="G230" s="18"/>
      <c r="H230" s="19">
        <f>H231+H234+H241+H244+H251+H258</f>
        <v>9395470.1100000013</v>
      </c>
      <c r="I230" s="19">
        <f>I231+I234+I241+I244+I251+I258</f>
        <v>9351063.2300000004</v>
      </c>
      <c r="J230" s="19">
        <f>J231+J234+J241+J244+J251+J258</f>
        <v>9483724.1100000013</v>
      </c>
      <c r="K230" s="37">
        <f t="shared" ref="K230:L230" si="87">K231+K234+K241+K244+K251+K258</f>
        <v>9001911.0600000005</v>
      </c>
      <c r="L230" s="38">
        <f t="shared" si="87"/>
        <v>8443432.2899999991</v>
      </c>
    </row>
    <row r="231" spans="1:12" s="3" customFormat="1" outlineLevel="4">
      <c r="A231" s="16" t="s">
        <v>23</v>
      </c>
      <c r="B231" s="17" t="s">
        <v>9</v>
      </c>
      <c r="C231" s="17" t="s">
        <v>42</v>
      </c>
      <c r="D231" s="17" t="s">
        <v>60</v>
      </c>
      <c r="E231" s="17" t="s">
        <v>22</v>
      </c>
      <c r="F231" s="17" t="s">
        <v>24</v>
      </c>
      <c r="G231" s="18"/>
      <c r="H231" s="19">
        <f>H232+H233</f>
        <v>359150.47000000003</v>
      </c>
      <c r="I231" s="19">
        <f>I232+I233</f>
        <v>359150.47000000003</v>
      </c>
      <c r="J231" s="19">
        <f>J232+J233</f>
        <v>359150.47000000003</v>
      </c>
      <c r="K231" s="37">
        <f t="shared" ref="K231:L231" si="88">K232+K233</f>
        <v>343717.92000000004</v>
      </c>
      <c r="L231" s="38">
        <f t="shared" si="88"/>
        <v>322393.71999999997</v>
      </c>
    </row>
    <row r="232" spans="1:12" ht="38.25" outlineLevel="7">
      <c r="A232" s="25" t="s">
        <v>96</v>
      </c>
      <c r="B232" s="26" t="s">
        <v>9</v>
      </c>
      <c r="C232" s="26" t="s">
        <v>42</v>
      </c>
      <c r="D232" s="26" t="s">
        <v>60</v>
      </c>
      <c r="E232" s="26" t="s">
        <v>22</v>
      </c>
      <c r="F232" s="26" t="s">
        <v>24</v>
      </c>
      <c r="G232" s="27" t="s">
        <v>16</v>
      </c>
      <c r="H232" s="23">
        <v>48880.57</v>
      </c>
      <c r="I232" s="23">
        <v>48880.57</v>
      </c>
      <c r="J232" s="23">
        <v>48880.57</v>
      </c>
      <c r="K232" s="44">
        <v>46780.22</v>
      </c>
      <c r="L232" s="24">
        <v>43877.72</v>
      </c>
    </row>
    <row r="233" spans="1:12" ht="38.25" outlineLevel="7">
      <c r="A233" s="25" t="s">
        <v>103</v>
      </c>
      <c r="B233" s="26" t="s">
        <v>9</v>
      </c>
      <c r="C233" s="26" t="s">
        <v>42</v>
      </c>
      <c r="D233" s="26" t="s">
        <v>60</v>
      </c>
      <c r="E233" s="26" t="s">
        <v>22</v>
      </c>
      <c r="F233" s="26" t="s">
        <v>24</v>
      </c>
      <c r="G233" s="27" t="s">
        <v>16</v>
      </c>
      <c r="H233" s="23">
        <v>310269.90000000002</v>
      </c>
      <c r="I233" s="23">
        <v>310269.90000000002</v>
      </c>
      <c r="J233" s="23">
        <v>310269.90000000002</v>
      </c>
      <c r="K233" s="44">
        <v>296937.7</v>
      </c>
      <c r="L233" s="24">
        <v>278516</v>
      </c>
    </row>
    <row r="234" spans="1:12" s="3" customFormat="1" outlineLevel="4">
      <c r="A234" s="16" t="s">
        <v>25</v>
      </c>
      <c r="B234" s="17" t="s">
        <v>9</v>
      </c>
      <c r="C234" s="17" t="s">
        <v>42</v>
      </c>
      <c r="D234" s="17" t="s">
        <v>60</v>
      </c>
      <c r="E234" s="17" t="s">
        <v>22</v>
      </c>
      <c r="F234" s="17" t="s">
        <v>26</v>
      </c>
      <c r="G234" s="18"/>
      <c r="H234" s="19">
        <f>H235+H236+H237+H238+H239+H240</f>
        <v>6410910.2000000011</v>
      </c>
      <c r="I234" s="19">
        <f>I235+I236+I237+I238+I239+I240</f>
        <v>6378908.870000001</v>
      </c>
      <c r="J234" s="19">
        <f>J235+J236+J237+J238+J239+J240</f>
        <v>6478693.2000000002</v>
      </c>
      <c r="K234" s="37">
        <f t="shared" ref="K234:L234" si="89">K235+K236+K237+K238+K239+K240</f>
        <v>6141526.2999999998</v>
      </c>
      <c r="L234" s="38">
        <f t="shared" si="89"/>
        <v>5760505.7999999998</v>
      </c>
    </row>
    <row r="235" spans="1:12" ht="38.25" outlineLevel="7">
      <c r="A235" s="25" t="s">
        <v>100</v>
      </c>
      <c r="B235" s="26" t="s">
        <v>9</v>
      </c>
      <c r="C235" s="26" t="s">
        <v>42</v>
      </c>
      <c r="D235" s="26" t="s">
        <v>60</v>
      </c>
      <c r="E235" s="26" t="s">
        <v>22</v>
      </c>
      <c r="F235" s="26" t="s">
        <v>26</v>
      </c>
      <c r="G235" s="27" t="s">
        <v>16</v>
      </c>
      <c r="H235" s="23">
        <v>3718175.7</v>
      </c>
      <c r="I235" s="23">
        <v>3718175.7</v>
      </c>
      <c r="J235" s="23">
        <v>3785958.7</v>
      </c>
      <c r="K235" s="44">
        <v>3561752</v>
      </c>
      <c r="L235" s="24">
        <v>3340781</v>
      </c>
    </row>
    <row r="236" spans="1:12" ht="38.25" outlineLevel="7">
      <c r="A236" s="25" t="s">
        <v>94</v>
      </c>
      <c r="B236" s="26" t="s">
        <v>9</v>
      </c>
      <c r="C236" s="26" t="s">
        <v>42</v>
      </c>
      <c r="D236" s="26" t="s">
        <v>60</v>
      </c>
      <c r="E236" s="26" t="s">
        <v>22</v>
      </c>
      <c r="F236" s="26" t="s">
        <v>26</v>
      </c>
      <c r="G236" s="27" t="s">
        <v>16</v>
      </c>
      <c r="H236" s="23">
        <v>347243</v>
      </c>
      <c r="I236" s="23">
        <v>347243</v>
      </c>
      <c r="J236" s="23">
        <v>347243</v>
      </c>
      <c r="K236" s="44">
        <v>332634</v>
      </c>
      <c r="L236" s="24">
        <v>311998</v>
      </c>
    </row>
    <row r="237" spans="1:12" ht="38.25" outlineLevel="7">
      <c r="A237" s="25" t="s">
        <v>95</v>
      </c>
      <c r="B237" s="26" t="s">
        <v>9</v>
      </c>
      <c r="C237" s="26" t="s">
        <v>42</v>
      </c>
      <c r="D237" s="26" t="s">
        <v>60</v>
      </c>
      <c r="E237" s="26" t="s">
        <v>22</v>
      </c>
      <c r="F237" s="26" t="s">
        <v>26</v>
      </c>
      <c r="G237" s="27" t="s">
        <v>16</v>
      </c>
      <c r="H237" s="23">
        <v>307679</v>
      </c>
      <c r="I237" s="23">
        <v>307679</v>
      </c>
      <c r="J237" s="23">
        <v>307679</v>
      </c>
      <c r="K237" s="44">
        <v>294735</v>
      </c>
      <c r="L237" s="24">
        <v>276450</v>
      </c>
    </row>
    <row r="238" spans="1:12" ht="38.25" outlineLevel="7">
      <c r="A238" s="25" t="s">
        <v>96</v>
      </c>
      <c r="B238" s="26" t="s">
        <v>9</v>
      </c>
      <c r="C238" s="26" t="s">
        <v>42</v>
      </c>
      <c r="D238" s="26" t="s">
        <v>60</v>
      </c>
      <c r="E238" s="26" t="s">
        <v>22</v>
      </c>
      <c r="F238" s="26" t="s">
        <v>26</v>
      </c>
      <c r="G238" s="27" t="s">
        <v>16</v>
      </c>
      <c r="H238" s="23">
        <v>384841.4</v>
      </c>
      <c r="I238" s="23">
        <v>384841.4</v>
      </c>
      <c r="J238" s="23">
        <v>267416.33</v>
      </c>
      <c r="K238" s="44">
        <v>368695.3</v>
      </c>
      <c r="L238" s="24">
        <v>345820.8</v>
      </c>
    </row>
    <row r="239" spans="1:12" ht="25.5" customHeight="1" outlineLevel="7">
      <c r="A239" s="25" t="s">
        <v>99</v>
      </c>
      <c r="B239" s="26" t="s">
        <v>9</v>
      </c>
      <c r="C239" s="26" t="s">
        <v>42</v>
      </c>
      <c r="D239" s="26" t="s">
        <v>60</v>
      </c>
      <c r="E239" s="26" t="s">
        <v>22</v>
      </c>
      <c r="F239" s="26" t="s">
        <v>26</v>
      </c>
      <c r="G239" s="27" t="s">
        <v>16</v>
      </c>
      <c r="H239" s="23">
        <v>144006</v>
      </c>
      <c r="I239" s="23">
        <v>112004.67</v>
      </c>
      <c r="J239" s="23">
        <v>89603.74</v>
      </c>
      <c r="K239" s="44">
        <v>137948</v>
      </c>
      <c r="L239" s="24">
        <v>129389</v>
      </c>
    </row>
    <row r="240" spans="1:12" ht="38.25" outlineLevel="7">
      <c r="A240" s="25" t="s">
        <v>103</v>
      </c>
      <c r="B240" s="26" t="s">
        <v>9</v>
      </c>
      <c r="C240" s="26" t="s">
        <v>42</v>
      </c>
      <c r="D240" s="26" t="s">
        <v>60</v>
      </c>
      <c r="E240" s="26" t="s">
        <v>22</v>
      </c>
      <c r="F240" s="26" t="s">
        <v>26</v>
      </c>
      <c r="G240" s="27" t="s">
        <v>16</v>
      </c>
      <c r="H240" s="23">
        <v>1508965.1</v>
      </c>
      <c r="I240" s="23">
        <v>1508965.1</v>
      </c>
      <c r="J240" s="23">
        <v>1680792.43</v>
      </c>
      <c r="K240" s="44">
        <v>1445762</v>
      </c>
      <c r="L240" s="24">
        <v>1356067</v>
      </c>
    </row>
    <row r="241" spans="1:12" s="3" customFormat="1" ht="25.5" outlineLevel="4">
      <c r="A241" s="16" t="s">
        <v>27</v>
      </c>
      <c r="B241" s="17" t="s">
        <v>9</v>
      </c>
      <c r="C241" s="17" t="s">
        <v>42</v>
      </c>
      <c r="D241" s="17" t="s">
        <v>60</v>
      </c>
      <c r="E241" s="17" t="s">
        <v>22</v>
      </c>
      <c r="F241" s="17" t="s">
        <v>28</v>
      </c>
      <c r="G241" s="18"/>
      <c r="H241" s="19">
        <f>H242+H243</f>
        <v>108462.38</v>
      </c>
      <c r="I241" s="19">
        <f>I242+I243</f>
        <v>108462.38</v>
      </c>
      <c r="J241" s="19">
        <f>J242+J243</f>
        <v>108462.38</v>
      </c>
      <c r="K241" s="37">
        <f t="shared" ref="K241:L241" si="90">K242+K243</f>
        <v>103801.84</v>
      </c>
      <c r="L241" s="38">
        <f t="shared" si="90"/>
        <v>97361.919999999998</v>
      </c>
    </row>
    <row r="242" spans="1:12" ht="38.25" outlineLevel="7">
      <c r="A242" s="25" t="s">
        <v>96</v>
      </c>
      <c r="B242" s="26" t="s">
        <v>9</v>
      </c>
      <c r="C242" s="26" t="s">
        <v>42</v>
      </c>
      <c r="D242" s="26" t="s">
        <v>60</v>
      </c>
      <c r="E242" s="26" t="s">
        <v>22</v>
      </c>
      <c r="F242" s="26" t="s">
        <v>28</v>
      </c>
      <c r="G242" s="27" t="s">
        <v>16</v>
      </c>
      <c r="H242" s="23">
        <v>14760.88</v>
      </c>
      <c r="I242" s="23">
        <v>14760.88</v>
      </c>
      <c r="J242" s="23">
        <v>14760.88</v>
      </c>
      <c r="K242" s="44">
        <v>14126.84</v>
      </c>
      <c r="L242" s="24">
        <v>13249.92</v>
      </c>
    </row>
    <row r="243" spans="1:12" ht="38.25" outlineLevel="7">
      <c r="A243" s="25" t="s">
        <v>103</v>
      </c>
      <c r="B243" s="26" t="s">
        <v>9</v>
      </c>
      <c r="C243" s="26" t="s">
        <v>42</v>
      </c>
      <c r="D243" s="26" t="s">
        <v>60</v>
      </c>
      <c r="E243" s="26" t="s">
        <v>22</v>
      </c>
      <c r="F243" s="26" t="s">
        <v>28</v>
      </c>
      <c r="G243" s="27" t="s">
        <v>16</v>
      </c>
      <c r="H243" s="23">
        <v>93701.5</v>
      </c>
      <c r="I243" s="23">
        <v>93701.5</v>
      </c>
      <c r="J243" s="23">
        <v>93701.5</v>
      </c>
      <c r="K243" s="44">
        <v>89675</v>
      </c>
      <c r="L243" s="24">
        <v>84112</v>
      </c>
    </row>
    <row r="244" spans="1:12" s="3" customFormat="1" ht="25.5" outlineLevel="4">
      <c r="A244" s="16" t="s">
        <v>29</v>
      </c>
      <c r="B244" s="17" t="s">
        <v>9</v>
      </c>
      <c r="C244" s="17" t="s">
        <v>42</v>
      </c>
      <c r="D244" s="17" t="s">
        <v>60</v>
      </c>
      <c r="E244" s="17" t="s">
        <v>22</v>
      </c>
      <c r="F244" s="17" t="s">
        <v>30</v>
      </c>
      <c r="G244" s="18"/>
      <c r="H244" s="19">
        <f>H245+H246+H247+H248+H249+H250</f>
        <v>1936076.1</v>
      </c>
      <c r="I244" s="19">
        <f>I245+I246+I247+I248+I249+I250</f>
        <v>1926411.6600000001</v>
      </c>
      <c r="J244" s="19">
        <f>J245+J246+J247+J248+J249+J250</f>
        <v>1956547.1</v>
      </c>
      <c r="K244" s="37">
        <f t="shared" ref="K244:L244" si="91">K245+K246+K247+K248+K249+K250</f>
        <v>1854722.9</v>
      </c>
      <c r="L244" s="38">
        <f t="shared" si="91"/>
        <v>1739655.9</v>
      </c>
    </row>
    <row r="245" spans="1:12" ht="38.25" outlineLevel="7">
      <c r="A245" s="25" t="s">
        <v>100</v>
      </c>
      <c r="B245" s="26" t="s">
        <v>9</v>
      </c>
      <c r="C245" s="26" t="s">
        <v>42</v>
      </c>
      <c r="D245" s="26" t="s">
        <v>60</v>
      </c>
      <c r="E245" s="26" t="s">
        <v>22</v>
      </c>
      <c r="F245" s="26" t="s">
        <v>30</v>
      </c>
      <c r="G245" s="27" t="s">
        <v>16</v>
      </c>
      <c r="H245" s="23">
        <v>1122869.5</v>
      </c>
      <c r="I245" s="23">
        <v>1122869.5</v>
      </c>
      <c r="J245" s="23">
        <v>1143340.5</v>
      </c>
      <c r="K245" s="44">
        <v>1075630</v>
      </c>
      <c r="L245" s="24">
        <v>1008898</v>
      </c>
    </row>
    <row r="246" spans="1:12" ht="38.25" outlineLevel="7">
      <c r="A246" s="25" t="s">
        <v>94</v>
      </c>
      <c r="B246" s="26" t="s">
        <v>9</v>
      </c>
      <c r="C246" s="26" t="s">
        <v>42</v>
      </c>
      <c r="D246" s="26" t="s">
        <v>60</v>
      </c>
      <c r="E246" s="26" t="s">
        <v>22</v>
      </c>
      <c r="F246" s="26" t="s">
        <v>30</v>
      </c>
      <c r="G246" s="27" t="s">
        <v>16</v>
      </c>
      <c r="H246" s="23">
        <v>104867</v>
      </c>
      <c r="I246" s="23">
        <v>104867</v>
      </c>
      <c r="J246" s="23">
        <v>104867</v>
      </c>
      <c r="K246" s="44">
        <v>100455</v>
      </c>
      <c r="L246" s="24">
        <v>94223</v>
      </c>
    </row>
    <row r="247" spans="1:12" ht="38.25" outlineLevel="7">
      <c r="A247" s="25" t="s">
        <v>95</v>
      </c>
      <c r="B247" s="26" t="s">
        <v>9</v>
      </c>
      <c r="C247" s="26" t="s">
        <v>42</v>
      </c>
      <c r="D247" s="26" t="s">
        <v>60</v>
      </c>
      <c r="E247" s="26" t="s">
        <v>22</v>
      </c>
      <c r="F247" s="26" t="s">
        <v>30</v>
      </c>
      <c r="G247" s="27" t="s">
        <v>16</v>
      </c>
      <c r="H247" s="23">
        <v>92919</v>
      </c>
      <c r="I247" s="23">
        <v>92919</v>
      </c>
      <c r="J247" s="23">
        <v>92919</v>
      </c>
      <c r="K247" s="44">
        <v>89010</v>
      </c>
      <c r="L247" s="24">
        <v>83488</v>
      </c>
    </row>
    <row r="248" spans="1:12" ht="38.25" outlineLevel="7">
      <c r="A248" s="25" t="s">
        <v>96</v>
      </c>
      <c r="B248" s="26" t="s">
        <v>9</v>
      </c>
      <c r="C248" s="26" t="s">
        <v>42</v>
      </c>
      <c r="D248" s="26" t="s">
        <v>60</v>
      </c>
      <c r="E248" s="26" t="s">
        <v>22</v>
      </c>
      <c r="F248" s="26" t="s">
        <v>30</v>
      </c>
      <c r="G248" s="27" t="s">
        <v>16</v>
      </c>
      <c r="H248" s="23">
        <v>116223.1</v>
      </c>
      <c r="I248" s="23">
        <v>116223.1</v>
      </c>
      <c r="J248" s="23">
        <v>80759.539999999994</v>
      </c>
      <c r="K248" s="44">
        <v>111347.9</v>
      </c>
      <c r="L248" s="24">
        <v>104438.9</v>
      </c>
    </row>
    <row r="249" spans="1:12" ht="27.75" customHeight="1" outlineLevel="7">
      <c r="A249" s="25" t="s">
        <v>99</v>
      </c>
      <c r="B249" s="26" t="s">
        <v>9</v>
      </c>
      <c r="C249" s="26" t="s">
        <v>42</v>
      </c>
      <c r="D249" s="26" t="s">
        <v>60</v>
      </c>
      <c r="E249" s="26" t="s">
        <v>22</v>
      </c>
      <c r="F249" s="26" t="s">
        <v>30</v>
      </c>
      <c r="G249" s="27" t="s">
        <v>16</v>
      </c>
      <c r="H249" s="23">
        <v>43490</v>
      </c>
      <c r="I249" s="23">
        <v>33825.56</v>
      </c>
      <c r="J249" s="23">
        <v>27060.45</v>
      </c>
      <c r="K249" s="44">
        <v>41660</v>
      </c>
      <c r="L249" s="24">
        <v>39076</v>
      </c>
    </row>
    <row r="250" spans="1:12" ht="38.25" outlineLevel="7">
      <c r="A250" s="25" t="s">
        <v>103</v>
      </c>
      <c r="B250" s="26" t="s">
        <v>9</v>
      </c>
      <c r="C250" s="26" t="s">
        <v>42</v>
      </c>
      <c r="D250" s="26" t="s">
        <v>60</v>
      </c>
      <c r="E250" s="26" t="s">
        <v>22</v>
      </c>
      <c r="F250" s="26" t="s">
        <v>30</v>
      </c>
      <c r="G250" s="27" t="s">
        <v>16</v>
      </c>
      <c r="H250" s="23">
        <v>455707.5</v>
      </c>
      <c r="I250" s="23">
        <v>455707.5</v>
      </c>
      <c r="J250" s="23">
        <v>507600.61</v>
      </c>
      <c r="K250" s="44">
        <v>436620</v>
      </c>
      <c r="L250" s="24">
        <v>409532</v>
      </c>
    </row>
    <row r="251" spans="1:12" s="3" customFormat="1" outlineLevel="4">
      <c r="A251" s="16" t="s">
        <v>44</v>
      </c>
      <c r="B251" s="17" t="s">
        <v>9</v>
      </c>
      <c r="C251" s="17" t="s">
        <v>42</v>
      </c>
      <c r="D251" s="17" t="s">
        <v>60</v>
      </c>
      <c r="E251" s="17" t="s">
        <v>22</v>
      </c>
      <c r="F251" s="17" t="s">
        <v>45</v>
      </c>
      <c r="G251" s="18"/>
      <c r="H251" s="19">
        <f>H252+H253+H254+H255+H256+H257</f>
        <v>568644.06999999995</v>
      </c>
      <c r="I251" s="19">
        <f>I252+I253+I254+I255+I256+I257</f>
        <v>565902.96</v>
      </c>
      <c r="J251" s="19">
        <f>J252+J253+J254+J255+J256+J257</f>
        <v>568644.06999999995</v>
      </c>
      <c r="K251" s="37">
        <f t="shared" ref="K251:L251" si="92">K252+K253+K254+K255+K256+K257</f>
        <v>544721.22</v>
      </c>
      <c r="L251" s="38">
        <f t="shared" si="92"/>
        <v>510926.7</v>
      </c>
    </row>
    <row r="252" spans="1:12" ht="38.25" outlineLevel="7">
      <c r="A252" s="25" t="s">
        <v>100</v>
      </c>
      <c r="B252" s="26" t="s">
        <v>9</v>
      </c>
      <c r="C252" s="26" t="s">
        <v>42</v>
      </c>
      <c r="D252" s="26" t="s">
        <v>60</v>
      </c>
      <c r="E252" s="26" t="s">
        <v>22</v>
      </c>
      <c r="F252" s="26" t="s">
        <v>45</v>
      </c>
      <c r="G252" s="27" t="s">
        <v>16</v>
      </c>
      <c r="H252" s="23">
        <v>208285.1</v>
      </c>
      <c r="I252" s="23">
        <v>208285.1</v>
      </c>
      <c r="J252" s="23">
        <v>208285.1</v>
      </c>
      <c r="K252" s="44">
        <v>199523</v>
      </c>
      <c r="L252" s="24">
        <v>187145</v>
      </c>
    </row>
    <row r="253" spans="1:12" ht="38.25" outlineLevel="7">
      <c r="A253" s="25" t="s">
        <v>94</v>
      </c>
      <c r="B253" s="26" t="s">
        <v>9</v>
      </c>
      <c r="C253" s="26" t="s">
        <v>42</v>
      </c>
      <c r="D253" s="26" t="s">
        <v>60</v>
      </c>
      <c r="E253" s="26" t="s">
        <v>22</v>
      </c>
      <c r="F253" s="26" t="s">
        <v>45</v>
      </c>
      <c r="G253" s="27" t="s">
        <v>16</v>
      </c>
      <c r="H253" s="23">
        <v>43846</v>
      </c>
      <c r="I253" s="23">
        <v>43846</v>
      </c>
      <c r="J253" s="23">
        <v>43846</v>
      </c>
      <c r="K253" s="44">
        <v>42001</v>
      </c>
      <c r="L253" s="24">
        <v>39395</v>
      </c>
    </row>
    <row r="254" spans="1:12" ht="38.25" outlineLevel="7">
      <c r="A254" s="25" t="s">
        <v>95</v>
      </c>
      <c r="B254" s="26" t="s">
        <v>9</v>
      </c>
      <c r="C254" s="26" t="s">
        <v>42</v>
      </c>
      <c r="D254" s="26" t="s">
        <v>60</v>
      </c>
      <c r="E254" s="26" t="s">
        <v>22</v>
      </c>
      <c r="F254" s="26" t="s">
        <v>45</v>
      </c>
      <c r="G254" s="27" t="s">
        <v>16</v>
      </c>
      <c r="H254" s="23">
        <v>71249</v>
      </c>
      <c r="I254" s="23">
        <v>71249</v>
      </c>
      <c r="J254" s="23">
        <v>71249</v>
      </c>
      <c r="K254" s="44">
        <v>68252</v>
      </c>
      <c r="L254" s="24">
        <v>64018</v>
      </c>
    </row>
    <row r="255" spans="1:12" ht="38.25" outlineLevel="7">
      <c r="A255" s="25" t="s">
        <v>96</v>
      </c>
      <c r="B255" s="26" t="s">
        <v>9</v>
      </c>
      <c r="C255" s="26" t="s">
        <v>42</v>
      </c>
      <c r="D255" s="26" t="s">
        <v>60</v>
      </c>
      <c r="E255" s="26" t="s">
        <v>22</v>
      </c>
      <c r="F255" s="26" t="s">
        <v>45</v>
      </c>
      <c r="G255" s="27" t="s">
        <v>16</v>
      </c>
      <c r="H255" s="23">
        <v>54806.97</v>
      </c>
      <c r="I255" s="23">
        <v>54806.97</v>
      </c>
      <c r="J255" s="23">
        <v>54806.97</v>
      </c>
      <c r="K255" s="44">
        <v>52501.02</v>
      </c>
      <c r="L255" s="24">
        <v>49244</v>
      </c>
    </row>
    <row r="256" spans="1:12" ht="38.25" outlineLevel="7">
      <c r="A256" s="25" t="s">
        <v>99</v>
      </c>
      <c r="B256" s="26" t="s">
        <v>9</v>
      </c>
      <c r="C256" s="26" t="s">
        <v>42</v>
      </c>
      <c r="D256" s="26" t="s">
        <v>60</v>
      </c>
      <c r="E256" s="26" t="s">
        <v>22</v>
      </c>
      <c r="F256" s="26" t="s">
        <v>45</v>
      </c>
      <c r="G256" s="27" t="s">
        <v>16</v>
      </c>
      <c r="H256" s="23">
        <v>12335</v>
      </c>
      <c r="I256" s="23">
        <v>9593.89</v>
      </c>
      <c r="J256" s="23">
        <v>7675.11</v>
      </c>
      <c r="K256" s="44">
        <v>11816.2</v>
      </c>
      <c r="L256" s="24">
        <v>11082.7</v>
      </c>
    </row>
    <row r="257" spans="1:12" ht="38.25" outlineLevel="7">
      <c r="A257" s="25" t="s">
        <v>103</v>
      </c>
      <c r="B257" s="26" t="s">
        <v>9</v>
      </c>
      <c r="C257" s="26" t="s">
        <v>42</v>
      </c>
      <c r="D257" s="26" t="s">
        <v>60</v>
      </c>
      <c r="E257" s="26" t="s">
        <v>22</v>
      </c>
      <c r="F257" s="26" t="s">
        <v>45</v>
      </c>
      <c r="G257" s="27" t="s">
        <v>16</v>
      </c>
      <c r="H257" s="23">
        <v>178122</v>
      </c>
      <c r="I257" s="23">
        <v>178122</v>
      </c>
      <c r="J257" s="23">
        <v>182781.89</v>
      </c>
      <c r="K257" s="44">
        <v>170628</v>
      </c>
      <c r="L257" s="24">
        <v>160042</v>
      </c>
    </row>
    <row r="258" spans="1:12" s="3" customFormat="1" outlineLevel="4">
      <c r="A258" s="16" t="s">
        <v>13</v>
      </c>
      <c r="B258" s="17" t="s">
        <v>9</v>
      </c>
      <c r="C258" s="17" t="s">
        <v>42</v>
      </c>
      <c r="D258" s="17" t="s">
        <v>60</v>
      </c>
      <c r="E258" s="17" t="s">
        <v>22</v>
      </c>
      <c r="F258" s="17" t="s">
        <v>14</v>
      </c>
      <c r="G258" s="18"/>
      <c r="H258" s="19">
        <f>H259+H260+H261+H262+H263+H264</f>
        <v>12226.89</v>
      </c>
      <c r="I258" s="19">
        <f>I259+I260+I261+I262+I263+I264</f>
        <v>12226.89</v>
      </c>
      <c r="J258" s="19">
        <f>J259+J260+J261+J262+J263+J264</f>
        <v>12226.89</v>
      </c>
      <c r="K258" s="37">
        <f t="shared" ref="K258:L258" si="93">K259+K260+K261+K262+K263+K264</f>
        <v>13420.88</v>
      </c>
      <c r="L258" s="38">
        <f t="shared" si="93"/>
        <v>12588.25</v>
      </c>
    </row>
    <row r="259" spans="1:12" ht="38.25" outlineLevel="7">
      <c r="A259" s="25" t="s">
        <v>100</v>
      </c>
      <c r="B259" s="26" t="s">
        <v>9</v>
      </c>
      <c r="C259" s="26" t="s">
        <v>42</v>
      </c>
      <c r="D259" s="26" t="s">
        <v>60</v>
      </c>
      <c r="E259" s="26" t="s">
        <v>22</v>
      </c>
      <c r="F259" s="26" t="s">
        <v>14</v>
      </c>
      <c r="G259" s="27" t="s">
        <v>16</v>
      </c>
      <c r="H259" s="23">
        <v>4477.5</v>
      </c>
      <c r="I259" s="23">
        <v>4477.5</v>
      </c>
      <c r="J259" s="23">
        <v>4477.5</v>
      </c>
      <c r="K259" s="44">
        <v>4913.8999999999996</v>
      </c>
      <c r="L259" s="24">
        <v>4608.3</v>
      </c>
    </row>
    <row r="260" spans="1:12" ht="38.25" outlineLevel="7">
      <c r="A260" s="25" t="s">
        <v>94</v>
      </c>
      <c r="B260" s="26" t="s">
        <v>9</v>
      </c>
      <c r="C260" s="26" t="s">
        <v>42</v>
      </c>
      <c r="D260" s="26" t="s">
        <v>60</v>
      </c>
      <c r="E260" s="26" t="s">
        <v>22</v>
      </c>
      <c r="F260" s="26" t="s">
        <v>14</v>
      </c>
      <c r="G260" s="27" t="s">
        <v>16</v>
      </c>
      <c r="H260" s="23">
        <v>942.9</v>
      </c>
      <c r="I260" s="23">
        <v>942.9</v>
      </c>
      <c r="J260" s="23">
        <v>942.9</v>
      </c>
      <c r="K260" s="44">
        <v>1035</v>
      </c>
      <c r="L260" s="24">
        <v>971</v>
      </c>
    </row>
    <row r="261" spans="1:12" ht="38.25" outlineLevel="7">
      <c r="A261" s="25" t="s">
        <v>95</v>
      </c>
      <c r="B261" s="26" t="s">
        <v>9</v>
      </c>
      <c r="C261" s="26" t="s">
        <v>42</v>
      </c>
      <c r="D261" s="26" t="s">
        <v>60</v>
      </c>
      <c r="E261" s="26" t="s">
        <v>22</v>
      </c>
      <c r="F261" s="26" t="s">
        <v>14</v>
      </c>
      <c r="G261" s="27" t="s">
        <v>16</v>
      </c>
      <c r="H261" s="23">
        <v>1532.2</v>
      </c>
      <c r="I261" s="23">
        <v>1532.2</v>
      </c>
      <c r="J261" s="23">
        <v>1532.2</v>
      </c>
      <c r="K261" s="44">
        <v>1682</v>
      </c>
      <c r="L261" s="24">
        <v>1578</v>
      </c>
    </row>
    <row r="262" spans="1:12" ht="38.25" outlineLevel="7">
      <c r="A262" s="25" t="s">
        <v>96</v>
      </c>
      <c r="B262" s="26" t="s">
        <v>9</v>
      </c>
      <c r="C262" s="26" t="s">
        <v>42</v>
      </c>
      <c r="D262" s="26" t="s">
        <v>60</v>
      </c>
      <c r="E262" s="26" t="s">
        <v>22</v>
      </c>
      <c r="F262" s="26" t="s">
        <v>14</v>
      </c>
      <c r="G262" s="27" t="s">
        <v>16</v>
      </c>
      <c r="H262" s="23">
        <v>1178.5899999999999</v>
      </c>
      <c r="I262" s="23">
        <v>1178.5899999999999</v>
      </c>
      <c r="J262" s="23">
        <v>1178.5899999999999</v>
      </c>
      <c r="K262" s="44">
        <v>1293.98</v>
      </c>
      <c r="L262" s="24">
        <v>1213.95</v>
      </c>
    </row>
    <row r="263" spans="1:12" ht="27" customHeight="1" outlineLevel="7">
      <c r="A263" s="25" t="s">
        <v>99</v>
      </c>
      <c r="B263" s="26" t="s">
        <v>9</v>
      </c>
      <c r="C263" s="26" t="s">
        <v>42</v>
      </c>
      <c r="D263" s="26" t="s">
        <v>60</v>
      </c>
      <c r="E263" s="26" t="s">
        <v>22</v>
      </c>
      <c r="F263" s="26" t="s">
        <v>14</v>
      </c>
      <c r="G263" s="27" t="s">
        <v>16</v>
      </c>
      <c r="H263" s="23">
        <v>265.2</v>
      </c>
      <c r="I263" s="23">
        <v>265.2</v>
      </c>
      <c r="J263" s="23">
        <v>164.92</v>
      </c>
      <c r="K263" s="44">
        <v>291</v>
      </c>
      <c r="L263" s="24">
        <v>273</v>
      </c>
    </row>
    <row r="264" spans="1:12" ht="38.25" outlineLevel="7">
      <c r="A264" s="25" t="s">
        <v>103</v>
      </c>
      <c r="B264" s="26" t="s">
        <v>9</v>
      </c>
      <c r="C264" s="26" t="s">
        <v>42</v>
      </c>
      <c r="D264" s="26" t="s">
        <v>60</v>
      </c>
      <c r="E264" s="26" t="s">
        <v>22</v>
      </c>
      <c r="F264" s="26" t="s">
        <v>14</v>
      </c>
      <c r="G264" s="27" t="s">
        <v>16</v>
      </c>
      <c r="H264" s="23">
        <v>3830.5</v>
      </c>
      <c r="I264" s="23">
        <v>3830.5</v>
      </c>
      <c r="J264" s="23">
        <v>3930.78</v>
      </c>
      <c r="K264" s="44">
        <v>4205</v>
      </c>
      <c r="L264" s="24">
        <v>3944</v>
      </c>
    </row>
    <row r="265" spans="1:12" s="3" customFormat="1" ht="25.5" outlineLevel="2">
      <c r="A265" s="16" t="s">
        <v>19</v>
      </c>
      <c r="B265" s="17" t="s">
        <v>9</v>
      </c>
      <c r="C265" s="17" t="s">
        <v>42</v>
      </c>
      <c r="D265" s="17" t="s">
        <v>61</v>
      </c>
      <c r="E265" s="17" t="s">
        <v>12</v>
      </c>
      <c r="F265" s="17"/>
      <c r="G265" s="18"/>
      <c r="H265" s="19">
        <f>H266</f>
        <v>5936029.3800000008</v>
      </c>
      <c r="I265" s="37">
        <f>I266</f>
        <v>6353523.3800000008</v>
      </c>
      <c r="J265" s="37">
        <f>J266</f>
        <v>7082428.3800000008</v>
      </c>
      <c r="K265" s="37">
        <f t="shared" ref="K265:L265" si="94">K266</f>
        <v>5729235.7300000004</v>
      </c>
      <c r="L265" s="38">
        <f t="shared" si="94"/>
        <v>5373793.8299999991</v>
      </c>
    </row>
    <row r="266" spans="1:12" s="3" customFormat="1" ht="51" outlineLevel="3">
      <c r="A266" s="16" t="s">
        <v>21</v>
      </c>
      <c r="B266" s="17" t="s">
        <v>9</v>
      </c>
      <c r="C266" s="17" t="s">
        <v>42</v>
      </c>
      <c r="D266" s="17" t="s">
        <v>61</v>
      </c>
      <c r="E266" s="17" t="s">
        <v>22</v>
      </c>
      <c r="F266" s="17"/>
      <c r="G266" s="18"/>
      <c r="H266" s="19">
        <f>H267+H269+H271+H273+H275+H277+H279+H281+H283</f>
        <v>5936029.3800000008</v>
      </c>
      <c r="I266" s="19">
        <f>I267+I269+I271+I273+I275+I277+I279+I281+I283</f>
        <v>6353523.3800000008</v>
      </c>
      <c r="J266" s="19">
        <f>J267+J269+J271+J273+J275+J277+J279+J281+J283</f>
        <v>7082428.3800000008</v>
      </c>
      <c r="K266" s="37">
        <f t="shared" ref="K266:L266" si="95">K267+K269+K271+K273+K275+K277+K279+K281+K283</f>
        <v>5729235.7300000004</v>
      </c>
      <c r="L266" s="38">
        <f t="shared" si="95"/>
        <v>5373793.8299999991</v>
      </c>
    </row>
    <row r="267" spans="1:12" s="3" customFormat="1" outlineLevel="4">
      <c r="A267" s="16" t="s">
        <v>25</v>
      </c>
      <c r="B267" s="17" t="s">
        <v>9</v>
      </c>
      <c r="C267" s="17" t="s">
        <v>42</v>
      </c>
      <c r="D267" s="17" t="s">
        <v>61</v>
      </c>
      <c r="E267" s="17" t="s">
        <v>22</v>
      </c>
      <c r="F267" s="17" t="s">
        <v>26</v>
      </c>
      <c r="G267" s="18"/>
      <c r="H267" s="19">
        <f>H268</f>
        <v>4231751.4800000004</v>
      </c>
      <c r="I267" s="19">
        <f>I268</f>
        <v>4552407.4800000004</v>
      </c>
      <c r="J267" s="19">
        <f>J268</f>
        <v>5112242.4800000004</v>
      </c>
      <c r="K267" s="37">
        <f t="shared" ref="K267:L267" si="96">K268</f>
        <v>4053721.7</v>
      </c>
      <c r="L267" s="38">
        <f t="shared" si="96"/>
        <v>3802228.7</v>
      </c>
    </row>
    <row r="268" spans="1:12" ht="51" outlineLevel="7">
      <c r="A268" s="25" t="s">
        <v>110</v>
      </c>
      <c r="B268" s="26" t="s">
        <v>9</v>
      </c>
      <c r="C268" s="26" t="s">
        <v>42</v>
      </c>
      <c r="D268" s="26" t="s">
        <v>61</v>
      </c>
      <c r="E268" s="26" t="s">
        <v>22</v>
      </c>
      <c r="F268" s="26" t="s">
        <v>26</v>
      </c>
      <c r="G268" s="27" t="s">
        <v>16</v>
      </c>
      <c r="H268" s="23">
        <v>4231751.4800000004</v>
      </c>
      <c r="I268" s="23">
        <v>4552407.4800000004</v>
      </c>
      <c r="J268" s="23">
        <v>5112242.4800000004</v>
      </c>
      <c r="K268" s="44">
        <v>4053721.7</v>
      </c>
      <c r="L268" s="24">
        <v>3802228.7</v>
      </c>
    </row>
    <row r="269" spans="1:12" s="3" customFormat="1" ht="25.5" outlineLevel="4">
      <c r="A269" s="16" t="s">
        <v>29</v>
      </c>
      <c r="B269" s="17" t="s">
        <v>9</v>
      </c>
      <c r="C269" s="17" t="s">
        <v>42</v>
      </c>
      <c r="D269" s="17" t="s">
        <v>61</v>
      </c>
      <c r="E269" s="17" t="s">
        <v>22</v>
      </c>
      <c r="F269" s="17" t="s">
        <v>30</v>
      </c>
      <c r="G269" s="18"/>
      <c r="H269" s="19">
        <f>H270</f>
        <v>1277934.2</v>
      </c>
      <c r="I269" s="19">
        <f>I270</f>
        <v>1374772.2</v>
      </c>
      <c r="J269" s="19">
        <f>J270</f>
        <v>1543842.2</v>
      </c>
      <c r="K269" s="37">
        <f t="shared" ref="K269:L269" si="97">K270</f>
        <v>1224171.5</v>
      </c>
      <c r="L269" s="38">
        <f t="shared" si="97"/>
        <v>1148223.8999999999</v>
      </c>
    </row>
    <row r="270" spans="1:12" ht="51" outlineLevel="7">
      <c r="A270" s="25" t="s">
        <v>110</v>
      </c>
      <c r="B270" s="26" t="s">
        <v>9</v>
      </c>
      <c r="C270" s="26" t="s">
        <v>42</v>
      </c>
      <c r="D270" s="26" t="s">
        <v>61</v>
      </c>
      <c r="E270" s="26" t="s">
        <v>22</v>
      </c>
      <c r="F270" s="26" t="s">
        <v>30</v>
      </c>
      <c r="G270" s="27" t="s">
        <v>16</v>
      </c>
      <c r="H270" s="23">
        <v>1277934.2</v>
      </c>
      <c r="I270" s="23">
        <v>1374772.2</v>
      </c>
      <c r="J270" s="23">
        <v>1543842.2</v>
      </c>
      <c r="K270" s="44">
        <v>1224171.5</v>
      </c>
      <c r="L270" s="24">
        <v>1148223.8999999999</v>
      </c>
    </row>
    <row r="271" spans="1:12" s="3" customFormat="1" outlineLevel="4">
      <c r="A271" s="16" t="s">
        <v>31</v>
      </c>
      <c r="B271" s="17" t="s">
        <v>9</v>
      </c>
      <c r="C271" s="17" t="s">
        <v>42</v>
      </c>
      <c r="D271" s="17" t="s">
        <v>61</v>
      </c>
      <c r="E271" s="17" t="s">
        <v>22</v>
      </c>
      <c r="F271" s="17" t="s">
        <v>32</v>
      </c>
      <c r="G271" s="18"/>
      <c r="H271" s="19">
        <f>H272</f>
        <v>2974</v>
      </c>
      <c r="I271" s="19">
        <f>I272</f>
        <v>2974</v>
      </c>
      <c r="J271" s="19">
        <f>J272</f>
        <v>2974</v>
      </c>
      <c r="K271" s="37">
        <f t="shared" ref="K271:L271" si="98">K272</f>
        <v>9856.9500000000007</v>
      </c>
      <c r="L271" s="38">
        <f t="shared" si="98"/>
        <v>9245.43</v>
      </c>
    </row>
    <row r="272" spans="1:12" ht="51" outlineLevel="7">
      <c r="A272" s="25" t="s">
        <v>110</v>
      </c>
      <c r="B272" s="26" t="s">
        <v>9</v>
      </c>
      <c r="C272" s="26" t="s">
        <v>42</v>
      </c>
      <c r="D272" s="26" t="s">
        <v>61</v>
      </c>
      <c r="E272" s="26" t="s">
        <v>22</v>
      </c>
      <c r="F272" s="26" t="s">
        <v>32</v>
      </c>
      <c r="G272" s="27" t="s">
        <v>16</v>
      </c>
      <c r="H272" s="23">
        <v>2974</v>
      </c>
      <c r="I272" s="23">
        <v>2974</v>
      </c>
      <c r="J272" s="23">
        <v>2974</v>
      </c>
      <c r="K272" s="44">
        <v>9856.9500000000007</v>
      </c>
      <c r="L272" s="24">
        <v>9245.43</v>
      </c>
    </row>
    <row r="273" spans="1:12" s="3" customFormat="1" outlineLevel="4">
      <c r="A273" s="16" t="s">
        <v>33</v>
      </c>
      <c r="B273" s="17" t="s">
        <v>9</v>
      </c>
      <c r="C273" s="17" t="s">
        <v>42</v>
      </c>
      <c r="D273" s="17" t="s">
        <v>61</v>
      </c>
      <c r="E273" s="17" t="s">
        <v>22</v>
      </c>
      <c r="F273" s="17" t="s">
        <v>34</v>
      </c>
      <c r="G273" s="18"/>
      <c r="H273" s="19">
        <f>H274</f>
        <v>68460</v>
      </c>
      <c r="I273" s="19">
        <f>I274</f>
        <v>68460</v>
      </c>
      <c r="J273" s="19">
        <f>J274</f>
        <v>68460</v>
      </c>
      <c r="K273" s="37">
        <f t="shared" ref="K273:L273" si="99">K274</f>
        <v>79442.17</v>
      </c>
      <c r="L273" s="38">
        <f t="shared" si="99"/>
        <v>74513.58</v>
      </c>
    </row>
    <row r="274" spans="1:12" ht="51" outlineLevel="7">
      <c r="A274" s="25" t="s">
        <v>110</v>
      </c>
      <c r="B274" s="26" t="s">
        <v>9</v>
      </c>
      <c r="C274" s="26" t="s">
        <v>42</v>
      </c>
      <c r="D274" s="26" t="s">
        <v>61</v>
      </c>
      <c r="E274" s="26" t="s">
        <v>22</v>
      </c>
      <c r="F274" s="26" t="s">
        <v>34</v>
      </c>
      <c r="G274" s="27" t="s">
        <v>16</v>
      </c>
      <c r="H274" s="23">
        <v>68460</v>
      </c>
      <c r="I274" s="23">
        <v>68460</v>
      </c>
      <c r="J274" s="23">
        <v>68460</v>
      </c>
      <c r="K274" s="44">
        <v>79442.17</v>
      </c>
      <c r="L274" s="24">
        <v>74513.58</v>
      </c>
    </row>
    <row r="275" spans="1:12" s="3" customFormat="1" outlineLevel="4">
      <c r="A275" s="16" t="s">
        <v>35</v>
      </c>
      <c r="B275" s="17" t="s">
        <v>9</v>
      </c>
      <c r="C275" s="17" t="s">
        <v>42</v>
      </c>
      <c r="D275" s="17" t="s">
        <v>61</v>
      </c>
      <c r="E275" s="17" t="s">
        <v>22</v>
      </c>
      <c r="F275" s="17" t="s">
        <v>36</v>
      </c>
      <c r="G275" s="18"/>
      <c r="H275" s="19">
        <f>H276</f>
        <v>75651</v>
      </c>
      <c r="I275" s="19">
        <f>I276</f>
        <v>75651</v>
      </c>
      <c r="J275" s="19">
        <f>J276</f>
        <v>75651</v>
      </c>
      <c r="K275" s="37">
        <f t="shared" ref="K275:L275" si="100">K276</f>
        <v>92079.93</v>
      </c>
      <c r="L275" s="38">
        <f t="shared" si="100"/>
        <v>86367.28</v>
      </c>
    </row>
    <row r="276" spans="1:12" ht="51" outlineLevel="7">
      <c r="A276" s="25" t="s">
        <v>110</v>
      </c>
      <c r="B276" s="26" t="s">
        <v>9</v>
      </c>
      <c r="C276" s="26" t="s">
        <v>42</v>
      </c>
      <c r="D276" s="26" t="s">
        <v>61</v>
      </c>
      <c r="E276" s="26" t="s">
        <v>22</v>
      </c>
      <c r="F276" s="26" t="s">
        <v>36</v>
      </c>
      <c r="G276" s="27" t="s">
        <v>16</v>
      </c>
      <c r="H276" s="23">
        <v>75651</v>
      </c>
      <c r="I276" s="23">
        <v>75651</v>
      </c>
      <c r="J276" s="23">
        <v>75651</v>
      </c>
      <c r="K276" s="44">
        <v>92079.93</v>
      </c>
      <c r="L276" s="24">
        <v>86367.28</v>
      </c>
    </row>
    <row r="277" spans="1:12" s="3" customFormat="1" outlineLevel="4">
      <c r="A277" s="16" t="s">
        <v>37</v>
      </c>
      <c r="B277" s="17" t="s">
        <v>9</v>
      </c>
      <c r="C277" s="17" t="s">
        <v>42</v>
      </c>
      <c r="D277" s="17" t="s">
        <v>61</v>
      </c>
      <c r="E277" s="17" t="s">
        <v>22</v>
      </c>
      <c r="F277" s="17" t="s">
        <v>38</v>
      </c>
      <c r="G277" s="18"/>
      <c r="H277" s="19">
        <f>H278</f>
        <v>8775</v>
      </c>
      <c r="I277" s="19">
        <f>I278</f>
        <v>8775</v>
      </c>
      <c r="J277" s="19">
        <f>J278</f>
        <v>8775</v>
      </c>
      <c r="K277" s="37">
        <f t="shared" ref="K277:L277" si="101">K278</f>
        <v>8500.86</v>
      </c>
      <c r="L277" s="38">
        <f t="shared" si="101"/>
        <v>7973.46</v>
      </c>
    </row>
    <row r="278" spans="1:12" ht="51" outlineLevel="7">
      <c r="A278" s="25" t="s">
        <v>110</v>
      </c>
      <c r="B278" s="26" t="s">
        <v>9</v>
      </c>
      <c r="C278" s="26" t="s">
        <v>42</v>
      </c>
      <c r="D278" s="26" t="s">
        <v>61</v>
      </c>
      <c r="E278" s="26" t="s">
        <v>22</v>
      </c>
      <c r="F278" s="26" t="s">
        <v>38</v>
      </c>
      <c r="G278" s="27" t="s">
        <v>16</v>
      </c>
      <c r="H278" s="23">
        <v>8775</v>
      </c>
      <c r="I278" s="23">
        <v>8775</v>
      </c>
      <c r="J278" s="23">
        <v>8775</v>
      </c>
      <c r="K278" s="44">
        <v>8500.86</v>
      </c>
      <c r="L278" s="24">
        <v>7973.46</v>
      </c>
    </row>
    <row r="279" spans="1:12" s="3" customFormat="1" outlineLevel="4">
      <c r="A279" s="16" t="s">
        <v>44</v>
      </c>
      <c r="B279" s="17" t="s">
        <v>9</v>
      </c>
      <c r="C279" s="17" t="s">
        <v>42</v>
      </c>
      <c r="D279" s="17" t="s">
        <v>61</v>
      </c>
      <c r="E279" s="17" t="s">
        <v>22</v>
      </c>
      <c r="F279" s="17" t="s">
        <v>45</v>
      </c>
      <c r="G279" s="18"/>
      <c r="H279" s="19">
        <f>H280</f>
        <v>102992</v>
      </c>
      <c r="I279" s="19">
        <f>I280</f>
        <v>102992</v>
      </c>
      <c r="J279" s="19">
        <f>J280</f>
        <v>102992</v>
      </c>
      <c r="K279" s="37">
        <f t="shared" ref="K279:L279" si="102">K280</f>
        <v>85350.01</v>
      </c>
      <c r="L279" s="38">
        <f t="shared" si="102"/>
        <v>80054.89</v>
      </c>
    </row>
    <row r="280" spans="1:12" ht="51" outlineLevel="7">
      <c r="A280" s="25" t="s">
        <v>110</v>
      </c>
      <c r="B280" s="26" t="s">
        <v>9</v>
      </c>
      <c r="C280" s="26" t="s">
        <v>42</v>
      </c>
      <c r="D280" s="26" t="s">
        <v>61</v>
      </c>
      <c r="E280" s="26" t="s">
        <v>22</v>
      </c>
      <c r="F280" s="26" t="s">
        <v>45</v>
      </c>
      <c r="G280" s="27" t="s">
        <v>16</v>
      </c>
      <c r="H280" s="23">
        <v>102992</v>
      </c>
      <c r="I280" s="23">
        <v>102992</v>
      </c>
      <c r="J280" s="23">
        <v>102992</v>
      </c>
      <c r="K280" s="44">
        <v>85350.01</v>
      </c>
      <c r="L280" s="24">
        <v>80054.89</v>
      </c>
    </row>
    <row r="281" spans="1:12" s="3" customFormat="1" outlineLevel="4">
      <c r="A281" s="16" t="s">
        <v>46</v>
      </c>
      <c r="B281" s="17" t="s">
        <v>9</v>
      </c>
      <c r="C281" s="17" t="s">
        <v>42</v>
      </c>
      <c r="D281" s="17" t="s">
        <v>61</v>
      </c>
      <c r="E281" s="17" t="s">
        <v>22</v>
      </c>
      <c r="F281" s="17" t="s">
        <v>47</v>
      </c>
      <c r="G281" s="18"/>
      <c r="H281" s="19">
        <f>H282</f>
        <v>145194</v>
      </c>
      <c r="I281" s="19">
        <f>I282</f>
        <v>145194</v>
      </c>
      <c r="J281" s="19">
        <f>J282</f>
        <v>145194</v>
      </c>
      <c r="K281" s="37">
        <f t="shared" ref="K281:L281" si="103">K282</f>
        <v>133027.4</v>
      </c>
      <c r="L281" s="38">
        <f t="shared" si="103"/>
        <v>124774.38</v>
      </c>
    </row>
    <row r="282" spans="1:12" ht="51" outlineLevel="7">
      <c r="A282" s="25" t="s">
        <v>110</v>
      </c>
      <c r="B282" s="26" t="s">
        <v>9</v>
      </c>
      <c r="C282" s="26" t="s">
        <v>42</v>
      </c>
      <c r="D282" s="26" t="s">
        <v>61</v>
      </c>
      <c r="E282" s="26" t="s">
        <v>22</v>
      </c>
      <c r="F282" s="26" t="s">
        <v>47</v>
      </c>
      <c r="G282" s="27" t="s">
        <v>16</v>
      </c>
      <c r="H282" s="23">
        <v>145194</v>
      </c>
      <c r="I282" s="23">
        <v>145194</v>
      </c>
      <c r="J282" s="23">
        <v>145194</v>
      </c>
      <c r="K282" s="44">
        <v>133027.4</v>
      </c>
      <c r="L282" s="24">
        <v>124774.38</v>
      </c>
    </row>
    <row r="283" spans="1:12" s="3" customFormat="1" outlineLevel="4">
      <c r="A283" s="16" t="s">
        <v>13</v>
      </c>
      <c r="B283" s="17" t="s">
        <v>9</v>
      </c>
      <c r="C283" s="17" t="s">
        <v>42</v>
      </c>
      <c r="D283" s="17" t="s">
        <v>61</v>
      </c>
      <c r="E283" s="17" t="s">
        <v>22</v>
      </c>
      <c r="F283" s="17" t="s">
        <v>14</v>
      </c>
      <c r="G283" s="18"/>
      <c r="H283" s="19">
        <f>H284</f>
        <v>22297.7</v>
      </c>
      <c r="I283" s="19">
        <f>I284</f>
        <v>22297.7</v>
      </c>
      <c r="J283" s="19">
        <f>J284</f>
        <v>22297.7</v>
      </c>
      <c r="K283" s="37">
        <f t="shared" ref="K283:L283" si="104">K284</f>
        <v>43085.21</v>
      </c>
      <c r="L283" s="38">
        <f t="shared" si="104"/>
        <v>40412.21</v>
      </c>
    </row>
    <row r="284" spans="1:12" ht="51" outlineLevel="7">
      <c r="A284" s="25" t="s">
        <v>110</v>
      </c>
      <c r="B284" s="26" t="s">
        <v>9</v>
      </c>
      <c r="C284" s="26" t="s">
        <v>42</v>
      </c>
      <c r="D284" s="26" t="s">
        <v>61</v>
      </c>
      <c r="E284" s="26" t="s">
        <v>22</v>
      </c>
      <c r="F284" s="26" t="s">
        <v>14</v>
      </c>
      <c r="G284" s="27" t="s">
        <v>16</v>
      </c>
      <c r="H284" s="23">
        <v>22297.7</v>
      </c>
      <c r="I284" s="23">
        <v>22297.7</v>
      </c>
      <c r="J284" s="23">
        <v>22297.7</v>
      </c>
      <c r="K284" s="44">
        <v>43085.21</v>
      </c>
      <c r="L284" s="24">
        <v>40412.21</v>
      </c>
    </row>
    <row r="285" spans="1:12" s="3" customFormat="1" ht="25.5" outlineLevel="2">
      <c r="A285" s="16" t="s">
        <v>19</v>
      </c>
      <c r="B285" s="17" t="s">
        <v>9</v>
      </c>
      <c r="C285" s="17" t="s">
        <v>42</v>
      </c>
      <c r="D285" s="17" t="s">
        <v>62</v>
      </c>
      <c r="E285" s="17" t="s">
        <v>12</v>
      </c>
      <c r="F285" s="17"/>
      <c r="G285" s="18"/>
      <c r="H285" s="19">
        <f>H286</f>
        <v>23013552.73</v>
      </c>
      <c r="I285" s="37">
        <f>I286</f>
        <v>24028399.73</v>
      </c>
      <c r="J285" s="37">
        <f>J286</f>
        <v>27141135.73</v>
      </c>
      <c r="K285" s="37">
        <f t="shared" ref="K285:L285" si="105">K286</f>
        <v>27779186.930000003</v>
      </c>
      <c r="L285" s="38">
        <f t="shared" si="105"/>
        <v>26055765.519999996</v>
      </c>
    </row>
    <row r="286" spans="1:12" s="3" customFormat="1" ht="51" outlineLevel="3">
      <c r="A286" s="16" t="s">
        <v>21</v>
      </c>
      <c r="B286" s="17" t="s">
        <v>9</v>
      </c>
      <c r="C286" s="17" t="s">
        <v>42</v>
      </c>
      <c r="D286" s="17" t="s">
        <v>62</v>
      </c>
      <c r="E286" s="17" t="s">
        <v>22</v>
      </c>
      <c r="F286" s="17"/>
      <c r="G286" s="18"/>
      <c r="H286" s="19">
        <f>H287+H289+H291+H293+H295+H297+H299+H301+H303+H305+H307</f>
        <v>23013552.73</v>
      </c>
      <c r="I286" s="19">
        <f>I287+I289+I291+I293+I295+I297+I299+I301+I303+I305+I307</f>
        <v>24028399.73</v>
      </c>
      <c r="J286" s="19">
        <f>J287+J289+J291+J293+J295+J297+J299+J301+J303+J305+J307</f>
        <v>27141135.73</v>
      </c>
      <c r="K286" s="37">
        <f t="shared" ref="K286:L286" si="106">K287+K289+K291+K293+K295+K297+K299+K301+K303+K305+K307</f>
        <v>27779186.930000003</v>
      </c>
      <c r="L286" s="38">
        <f t="shared" si="106"/>
        <v>26055765.519999996</v>
      </c>
    </row>
    <row r="287" spans="1:12" s="3" customFormat="1" outlineLevel="4">
      <c r="A287" s="16" t="s">
        <v>23</v>
      </c>
      <c r="B287" s="17" t="s">
        <v>9</v>
      </c>
      <c r="C287" s="17" t="s">
        <v>42</v>
      </c>
      <c r="D287" s="17" t="s">
        <v>62</v>
      </c>
      <c r="E287" s="17" t="s">
        <v>22</v>
      </c>
      <c r="F287" s="17" t="s">
        <v>24</v>
      </c>
      <c r="G287" s="18"/>
      <c r="H287" s="19">
        <f>H288</f>
        <v>472072.5</v>
      </c>
      <c r="I287" s="19">
        <f>I288</f>
        <v>508135.5</v>
      </c>
      <c r="J287" s="19">
        <f>J288</f>
        <v>633402.5</v>
      </c>
      <c r="K287" s="37">
        <f t="shared" ref="K287:L287" si="107">K288</f>
        <v>568628.75</v>
      </c>
      <c r="L287" s="38">
        <f t="shared" si="107"/>
        <v>533351.04</v>
      </c>
    </row>
    <row r="288" spans="1:12" ht="51" outlineLevel="7">
      <c r="A288" s="25" t="s">
        <v>110</v>
      </c>
      <c r="B288" s="26" t="s">
        <v>9</v>
      </c>
      <c r="C288" s="26" t="s">
        <v>42</v>
      </c>
      <c r="D288" s="26" t="s">
        <v>62</v>
      </c>
      <c r="E288" s="26" t="s">
        <v>22</v>
      </c>
      <c r="F288" s="26" t="s">
        <v>24</v>
      </c>
      <c r="G288" s="27" t="s">
        <v>16</v>
      </c>
      <c r="H288" s="23">
        <v>472072.5</v>
      </c>
      <c r="I288" s="23">
        <v>508135.5</v>
      </c>
      <c r="J288" s="23">
        <v>633402.5</v>
      </c>
      <c r="K288" s="44">
        <v>568628.75</v>
      </c>
      <c r="L288" s="24">
        <v>533351.04</v>
      </c>
    </row>
    <row r="289" spans="1:12" s="3" customFormat="1" outlineLevel="4">
      <c r="A289" s="16" t="s">
        <v>25</v>
      </c>
      <c r="B289" s="17" t="s">
        <v>9</v>
      </c>
      <c r="C289" s="17" t="s">
        <v>42</v>
      </c>
      <c r="D289" s="17" t="s">
        <v>62</v>
      </c>
      <c r="E289" s="17" t="s">
        <v>22</v>
      </c>
      <c r="F289" s="17" t="s">
        <v>26</v>
      </c>
      <c r="G289" s="18"/>
      <c r="H289" s="19">
        <f>H290</f>
        <v>15142372.5</v>
      </c>
      <c r="I289" s="19">
        <f>I290</f>
        <v>15885762.5</v>
      </c>
      <c r="J289" s="19">
        <f>J290</f>
        <v>18151229.5</v>
      </c>
      <c r="K289" s="37">
        <f t="shared" ref="K289:L289" si="108">K290</f>
        <v>18385663</v>
      </c>
      <c r="L289" s="38">
        <f t="shared" si="108"/>
        <v>17245016</v>
      </c>
    </row>
    <row r="290" spans="1:12" ht="51" outlineLevel="7">
      <c r="A290" s="25" t="s">
        <v>110</v>
      </c>
      <c r="B290" s="26" t="s">
        <v>9</v>
      </c>
      <c r="C290" s="26" t="s">
        <v>42</v>
      </c>
      <c r="D290" s="26" t="s">
        <v>62</v>
      </c>
      <c r="E290" s="26" t="s">
        <v>22</v>
      </c>
      <c r="F290" s="26" t="s">
        <v>26</v>
      </c>
      <c r="G290" s="27" t="s">
        <v>16</v>
      </c>
      <c r="H290" s="23">
        <v>15142372.5</v>
      </c>
      <c r="I290" s="23">
        <v>15885762.5</v>
      </c>
      <c r="J290" s="23">
        <v>18151229.5</v>
      </c>
      <c r="K290" s="44">
        <v>18385663</v>
      </c>
      <c r="L290" s="24">
        <v>17245016</v>
      </c>
    </row>
    <row r="291" spans="1:12" s="3" customFormat="1" ht="25.5" outlineLevel="4">
      <c r="A291" s="16" t="s">
        <v>27</v>
      </c>
      <c r="B291" s="17" t="s">
        <v>9</v>
      </c>
      <c r="C291" s="17" t="s">
        <v>42</v>
      </c>
      <c r="D291" s="17" t="s">
        <v>62</v>
      </c>
      <c r="E291" s="17" t="s">
        <v>22</v>
      </c>
      <c r="F291" s="17" t="s">
        <v>28</v>
      </c>
      <c r="G291" s="18"/>
      <c r="H291" s="19">
        <f>H292</f>
        <v>142565.89000000001</v>
      </c>
      <c r="I291" s="19">
        <f>I292</f>
        <v>153456.89000000001</v>
      </c>
      <c r="J291" s="19">
        <f>J292</f>
        <v>191287.89</v>
      </c>
      <c r="K291" s="37">
        <f t="shared" ref="K291:L291" si="109">K292</f>
        <v>178463.8</v>
      </c>
      <c r="L291" s="38">
        <f t="shared" si="109"/>
        <v>161077.74</v>
      </c>
    </row>
    <row r="292" spans="1:12" ht="51" outlineLevel="7">
      <c r="A292" s="25" t="s">
        <v>110</v>
      </c>
      <c r="B292" s="26" t="s">
        <v>9</v>
      </c>
      <c r="C292" s="26" t="s">
        <v>42</v>
      </c>
      <c r="D292" s="26" t="s">
        <v>62</v>
      </c>
      <c r="E292" s="26" t="s">
        <v>22</v>
      </c>
      <c r="F292" s="26" t="s">
        <v>28</v>
      </c>
      <c r="G292" s="27" t="s">
        <v>16</v>
      </c>
      <c r="H292" s="23">
        <v>142565.89000000001</v>
      </c>
      <c r="I292" s="23">
        <v>153456.89000000001</v>
      </c>
      <c r="J292" s="23">
        <v>191287.89</v>
      </c>
      <c r="K292" s="44">
        <v>178463.8</v>
      </c>
      <c r="L292" s="24">
        <v>161077.74</v>
      </c>
    </row>
    <row r="293" spans="1:12" s="3" customFormat="1" ht="25.5" outlineLevel="4">
      <c r="A293" s="16" t="s">
        <v>29</v>
      </c>
      <c r="B293" s="17" t="s">
        <v>9</v>
      </c>
      <c r="C293" s="17" t="s">
        <v>42</v>
      </c>
      <c r="D293" s="17" t="s">
        <v>62</v>
      </c>
      <c r="E293" s="17" t="s">
        <v>22</v>
      </c>
      <c r="F293" s="17" t="s">
        <v>30</v>
      </c>
      <c r="G293" s="18"/>
      <c r="H293" s="19">
        <f>H294</f>
        <v>4572996.5</v>
      </c>
      <c r="I293" s="19">
        <f>I294</f>
        <v>4797499.5</v>
      </c>
      <c r="J293" s="19">
        <f>J294</f>
        <v>5481670.5</v>
      </c>
      <c r="K293" s="37">
        <f t="shared" ref="K293:L293" si="110">K294</f>
        <v>5545933.7999999998</v>
      </c>
      <c r="L293" s="38">
        <f t="shared" si="110"/>
        <v>5208178.0999999996</v>
      </c>
    </row>
    <row r="294" spans="1:12" ht="51" outlineLevel="7">
      <c r="A294" s="25" t="s">
        <v>110</v>
      </c>
      <c r="B294" s="26" t="s">
        <v>9</v>
      </c>
      <c r="C294" s="26" t="s">
        <v>42</v>
      </c>
      <c r="D294" s="26" t="s">
        <v>62</v>
      </c>
      <c r="E294" s="26" t="s">
        <v>22</v>
      </c>
      <c r="F294" s="26" t="s">
        <v>30</v>
      </c>
      <c r="G294" s="27" t="s">
        <v>16</v>
      </c>
      <c r="H294" s="23">
        <v>4572996.5</v>
      </c>
      <c r="I294" s="23">
        <v>4797499.5</v>
      </c>
      <c r="J294" s="23">
        <v>5481670.5</v>
      </c>
      <c r="K294" s="44">
        <v>5545933.7999999998</v>
      </c>
      <c r="L294" s="24">
        <v>5208178.0999999996</v>
      </c>
    </row>
    <row r="295" spans="1:12" s="3" customFormat="1" outlineLevel="4">
      <c r="A295" s="16" t="s">
        <v>31</v>
      </c>
      <c r="B295" s="17" t="s">
        <v>9</v>
      </c>
      <c r="C295" s="17" t="s">
        <v>42</v>
      </c>
      <c r="D295" s="17" t="s">
        <v>62</v>
      </c>
      <c r="E295" s="17" t="s">
        <v>22</v>
      </c>
      <c r="F295" s="17" t="s">
        <v>32</v>
      </c>
      <c r="G295" s="18"/>
      <c r="H295" s="19">
        <f>H296</f>
        <v>43661</v>
      </c>
      <c r="I295" s="19">
        <f>I296</f>
        <v>43661</v>
      </c>
      <c r="J295" s="19">
        <f>J296</f>
        <v>43661</v>
      </c>
      <c r="K295" s="37">
        <f t="shared" ref="K295:L295" si="111">K296</f>
        <v>157938.95000000001</v>
      </c>
      <c r="L295" s="38">
        <f t="shared" si="111"/>
        <v>148140.42000000001</v>
      </c>
    </row>
    <row r="296" spans="1:12" ht="51" outlineLevel="7">
      <c r="A296" s="25" t="s">
        <v>110</v>
      </c>
      <c r="B296" s="26" t="s">
        <v>9</v>
      </c>
      <c r="C296" s="26" t="s">
        <v>42</v>
      </c>
      <c r="D296" s="26" t="s">
        <v>62</v>
      </c>
      <c r="E296" s="26" t="s">
        <v>22</v>
      </c>
      <c r="F296" s="26" t="s">
        <v>32</v>
      </c>
      <c r="G296" s="27" t="s">
        <v>16</v>
      </c>
      <c r="H296" s="23">
        <v>43661</v>
      </c>
      <c r="I296" s="23">
        <v>43661</v>
      </c>
      <c r="J296" s="23">
        <v>43661</v>
      </c>
      <c r="K296" s="44">
        <v>157938.95000000001</v>
      </c>
      <c r="L296" s="24">
        <v>148140.42000000001</v>
      </c>
    </row>
    <row r="297" spans="1:12" s="3" customFormat="1" outlineLevel="4">
      <c r="A297" s="16" t="s">
        <v>33</v>
      </c>
      <c r="B297" s="17" t="s">
        <v>9</v>
      </c>
      <c r="C297" s="17" t="s">
        <v>42</v>
      </c>
      <c r="D297" s="17" t="s">
        <v>62</v>
      </c>
      <c r="E297" s="17" t="s">
        <v>22</v>
      </c>
      <c r="F297" s="17" t="s">
        <v>34</v>
      </c>
      <c r="G297" s="18"/>
      <c r="H297" s="19">
        <f>H298</f>
        <v>326631.48</v>
      </c>
      <c r="I297" s="19">
        <f>I298</f>
        <v>326631.48</v>
      </c>
      <c r="J297" s="19">
        <f>J298</f>
        <v>326631.48</v>
      </c>
      <c r="K297" s="37">
        <f t="shared" ref="K297:L297" si="112">K298</f>
        <v>312890.09999999998</v>
      </c>
      <c r="L297" s="38">
        <f t="shared" si="112"/>
        <v>293478.39</v>
      </c>
    </row>
    <row r="298" spans="1:12" ht="51" outlineLevel="7">
      <c r="A298" s="25" t="s">
        <v>110</v>
      </c>
      <c r="B298" s="26" t="s">
        <v>9</v>
      </c>
      <c r="C298" s="26" t="s">
        <v>42</v>
      </c>
      <c r="D298" s="26" t="s">
        <v>62</v>
      </c>
      <c r="E298" s="26" t="s">
        <v>22</v>
      </c>
      <c r="F298" s="26" t="s">
        <v>34</v>
      </c>
      <c r="G298" s="27" t="s">
        <v>16</v>
      </c>
      <c r="H298" s="23">
        <v>326631.48</v>
      </c>
      <c r="I298" s="23">
        <v>326631.48</v>
      </c>
      <c r="J298" s="23">
        <v>326631.48</v>
      </c>
      <c r="K298" s="44">
        <v>312890.09999999998</v>
      </c>
      <c r="L298" s="24">
        <v>293478.39</v>
      </c>
    </row>
    <row r="299" spans="1:12" s="3" customFormat="1" outlineLevel="4">
      <c r="A299" s="16" t="s">
        <v>35</v>
      </c>
      <c r="B299" s="17" t="s">
        <v>9</v>
      </c>
      <c r="C299" s="17" t="s">
        <v>42</v>
      </c>
      <c r="D299" s="17" t="s">
        <v>62</v>
      </c>
      <c r="E299" s="17" t="s">
        <v>22</v>
      </c>
      <c r="F299" s="17" t="s">
        <v>36</v>
      </c>
      <c r="G299" s="18"/>
      <c r="H299" s="19">
        <f>H300</f>
        <v>378590.25</v>
      </c>
      <c r="I299" s="19">
        <f>I300</f>
        <v>378590.25</v>
      </c>
      <c r="J299" s="19">
        <f>J300</f>
        <v>378590.25</v>
      </c>
      <c r="K299" s="37">
        <f t="shared" ref="K299:L299" si="113">K300</f>
        <v>362662.96</v>
      </c>
      <c r="L299" s="38">
        <f t="shared" si="113"/>
        <v>340163.34</v>
      </c>
    </row>
    <row r="300" spans="1:12" ht="51" outlineLevel="7">
      <c r="A300" s="25" t="s">
        <v>110</v>
      </c>
      <c r="B300" s="26" t="s">
        <v>9</v>
      </c>
      <c r="C300" s="26" t="s">
        <v>42</v>
      </c>
      <c r="D300" s="26" t="s">
        <v>62</v>
      </c>
      <c r="E300" s="26" t="s">
        <v>22</v>
      </c>
      <c r="F300" s="26" t="s">
        <v>36</v>
      </c>
      <c r="G300" s="27" t="s">
        <v>16</v>
      </c>
      <c r="H300" s="23">
        <v>378590.25</v>
      </c>
      <c r="I300" s="23">
        <v>378590.25</v>
      </c>
      <c r="J300" s="23">
        <v>378590.25</v>
      </c>
      <c r="K300" s="44">
        <v>362662.96</v>
      </c>
      <c r="L300" s="24">
        <v>340163.34</v>
      </c>
    </row>
    <row r="301" spans="1:12" s="3" customFormat="1" outlineLevel="4">
      <c r="A301" s="16" t="s">
        <v>37</v>
      </c>
      <c r="B301" s="17" t="s">
        <v>9</v>
      </c>
      <c r="C301" s="17" t="s">
        <v>42</v>
      </c>
      <c r="D301" s="17" t="s">
        <v>62</v>
      </c>
      <c r="E301" s="17" t="s">
        <v>22</v>
      </c>
      <c r="F301" s="17" t="s">
        <v>38</v>
      </c>
      <c r="G301" s="18"/>
      <c r="H301" s="19">
        <f>H302</f>
        <v>34950.910000000003</v>
      </c>
      <c r="I301" s="19">
        <f>I302</f>
        <v>34950.910000000003</v>
      </c>
      <c r="J301" s="19">
        <f>J302</f>
        <v>34950.910000000003</v>
      </c>
      <c r="K301" s="37">
        <f t="shared" ref="K301:L301" si="114">K302</f>
        <v>33480.519999999997</v>
      </c>
      <c r="L301" s="38">
        <f t="shared" si="114"/>
        <v>31403.39</v>
      </c>
    </row>
    <row r="302" spans="1:12" ht="51" outlineLevel="7">
      <c r="A302" s="25" t="s">
        <v>110</v>
      </c>
      <c r="B302" s="26" t="s">
        <v>9</v>
      </c>
      <c r="C302" s="26" t="s">
        <v>42</v>
      </c>
      <c r="D302" s="26" t="s">
        <v>62</v>
      </c>
      <c r="E302" s="26" t="s">
        <v>22</v>
      </c>
      <c r="F302" s="26" t="s">
        <v>38</v>
      </c>
      <c r="G302" s="27" t="s">
        <v>16</v>
      </c>
      <c r="H302" s="23">
        <v>34950.910000000003</v>
      </c>
      <c r="I302" s="23">
        <v>34950.910000000003</v>
      </c>
      <c r="J302" s="23">
        <v>34950.910000000003</v>
      </c>
      <c r="K302" s="44">
        <v>33480.519999999997</v>
      </c>
      <c r="L302" s="24">
        <v>31403.39</v>
      </c>
    </row>
    <row r="303" spans="1:12" s="3" customFormat="1" outlineLevel="4">
      <c r="A303" s="16" t="s">
        <v>44</v>
      </c>
      <c r="B303" s="17" t="s">
        <v>9</v>
      </c>
      <c r="C303" s="17" t="s">
        <v>42</v>
      </c>
      <c r="D303" s="17" t="s">
        <v>62</v>
      </c>
      <c r="E303" s="17" t="s">
        <v>22</v>
      </c>
      <c r="F303" s="17" t="s">
        <v>45</v>
      </c>
      <c r="G303" s="18"/>
      <c r="H303" s="19">
        <f>H304</f>
        <v>751592</v>
      </c>
      <c r="I303" s="19">
        <f>I304</f>
        <v>751592</v>
      </c>
      <c r="J303" s="19">
        <f>J304</f>
        <v>751592</v>
      </c>
      <c r="K303" s="37">
        <f t="shared" ref="K303:L303" si="115">K304</f>
        <v>622848.23</v>
      </c>
      <c r="L303" s="38">
        <f t="shared" si="115"/>
        <v>584206.71</v>
      </c>
    </row>
    <row r="304" spans="1:12" ht="51" outlineLevel="7">
      <c r="A304" s="25" t="s">
        <v>110</v>
      </c>
      <c r="B304" s="26" t="s">
        <v>9</v>
      </c>
      <c r="C304" s="26" t="s">
        <v>42</v>
      </c>
      <c r="D304" s="26" t="s">
        <v>62</v>
      </c>
      <c r="E304" s="26" t="s">
        <v>22</v>
      </c>
      <c r="F304" s="26" t="s">
        <v>45</v>
      </c>
      <c r="G304" s="27" t="s">
        <v>16</v>
      </c>
      <c r="H304" s="23">
        <v>751592</v>
      </c>
      <c r="I304" s="23">
        <v>751592</v>
      </c>
      <c r="J304" s="23">
        <v>751592</v>
      </c>
      <c r="K304" s="44">
        <v>622848.23</v>
      </c>
      <c r="L304" s="24">
        <v>584206.71</v>
      </c>
    </row>
    <row r="305" spans="1:12" s="3" customFormat="1" outlineLevel="4">
      <c r="A305" s="16" t="s">
        <v>46</v>
      </c>
      <c r="B305" s="17" t="s">
        <v>9</v>
      </c>
      <c r="C305" s="17" t="s">
        <v>42</v>
      </c>
      <c r="D305" s="17" t="s">
        <v>62</v>
      </c>
      <c r="E305" s="17" t="s">
        <v>22</v>
      </c>
      <c r="F305" s="17" t="s">
        <v>47</v>
      </c>
      <c r="G305" s="18"/>
      <c r="H305" s="19">
        <f>H306</f>
        <v>1020666</v>
      </c>
      <c r="I305" s="19">
        <f>I306</f>
        <v>1020666</v>
      </c>
      <c r="J305" s="19">
        <f>J306</f>
        <v>1020666</v>
      </c>
      <c r="K305" s="37">
        <f t="shared" ref="K305:L305" si="116">K306</f>
        <v>1374183.82</v>
      </c>
      <c r="L305" s="38">
        <f t="shared" si="116"/>
        <v>1288929.42</v>
      </c>
    </row>
    <row r="306" spans="1:12" ht="51" outlineLevel="7">
      <c r="A306" s="25" t="s">
        <v>110</v>
      </c>
      <c r="B306" s="26" t="s">
        <v>9</v>
      </c>
      <c r="C306" s="26" t="s">
        <v>42</v>
      </c>
      <c r="D306" s="26" t="s">
        <v>62</v>
      </c>
      <c r="E306" s="26" t="s">
        <v>22</v>
      </c>
      <c r="F306" s="26" t="s">
        <v>47</v>
      </c>
      <c r="G306" s="27" t="s">
        <v>16</v>
      </c>
      <c r="H306" s="23">
        <v>1020666</v>
      </c>
      <c r="I306" s="23">
        <v>1020666</v>
      </c>
      <c r="J306" s="23">
        <v>1020666</v>
      </c>
      <c r="K306" s="44">
        <v>1374183.82</v>
      </c>
      <c r="L306" s="24">
        <v>1288929.42</v>
      </c>
    </row>
    <row r="307" spans="1:12" s="3" customFormat="1" outlineLevel="4">
      <c r="A307" s="16" t="s">
        <v>13</v>
      </c>
      <c r="B307" s="17" t="s">
        <v>9</v>
      </c>
      <c r="C307" s="17" t="s">
        <v>42</v>
      </c>
      <c r="D307" s="17" t="s">
        <v>62</v>
      </c>
      <c r="E307" s="17" t="s">
        <v>22</v>
      </c>
      <c r="F307" s="17" t="s">
        <v>14</v>
      </c>
      <c r="G307" s="18"/>
      <c r="H307" s="19">
        <f>H308</f>
        <v>127453.7</v>
      </c>
      <c r="I307" s="19">
        <f>I308</f>
        <v>127453.7</v>
      </c>
      <c r="J307" s="19">
        <f>J308</f>
        <v>127453.7</v>
      </c>
      <c r="K307" s="37">
        <f t="shared" ref="K307:L307" si="117">K308</f>
        <v>236493</v>
      </c>
      <c r="L307" s="38">
        <f t="shared" si="117"/>
        <v>221820.97</v>
      </c>
    </row>
    <row r="308" spans="1:12" ht="51" outlineLevel="7">
      <c r="A308" s="25" t="s">
        <v>110</v>
      </c>
      <c r="B308" s="26" t="s">
        <v>9</v>
      </c>
      <c r="C308" s="26" t="s">
        <v>42</v>
      </c>
      <c r="D308" s="26" t="s">
        <v>62</v>
      </c>
      <c r="E308" s="26" t="s">
        <v>22</v>
      </c>
      <c r="F308" s="26" t="s">
        <v>14</v>
      </c>
      <c r="G308" s="27" t="s">
        <v>16</v>
      </c>
      <c r="H308" s="23">
        <v>127453.7</v>
      </c>
      <c r="I308" s="23">
        <v>127453.7</v>
      </c>
      <c r="J308" s="23">
        <v>127453.7</v>
      </c>
      <c r="K308" s="44">
        <v>236493</v>
      </c>
      <c r="L308" s="24">
        <v>221820.97</v>
      </c>
    </row>
    <row r="309" spans="1:12" s="3" customFormat="1" ht="25.5" outlineLevel="2">
      <c r="A309" s="16" t="s">
        <v>19</v>
      </c>
      <c r="B309" s="17" t="s">
        <v>9</v>
      </c>
      <c r="C309" s="17" t="s">
        <v>42</v>
      </c>
      <c r="D309" s="17" t="s">
        <v>63</v>
      </c>
      <c r="E309" s="17" t="s">
        <v>12</v>
      </c>
      <c r="F309" s="17"/>
      <c r="G309" s="18"/>
      <c r="H309" s="19">
        <f>H310</f>
        <v>15017102.800000001</v>
      </c>
      <c r="I309" s="19">
        <f>I310</f>
        <v>15978134.800000001</v>
      </c>
      <c r="J309" s="19">
        <f>J310</f>
        <v>17071732.800000001</v>
      </c>
      <c r="K309" s="37">
        <f t="shared" ref="K309:L309" si="118">K310</f>
        <v>15736259.67</v>
      </c>
      <c r="L309" s="38">
        <f t="shared" si="118"/>
        <v>14759981.719999999</v>
      </c>
    </row>
    <row r="310" spans="1:12" s="3" customFormat="1" ht="51" outlineLevel="3">
      <c r="A310" s="16" t="s">
        <v>21</v>
      </c>
      <c r="B310" s="17" t="s">
        <v>9</v>
      </c>
      <c r="C310" s="17" t="s">
        <v>42</v>
      </c>
      <c r="D310" s="17" t="s">
        <v>63</v>
      </c>
      <c r="E310" s="17" t="s">
        <v>22</v>
      </c>
      <c r="F310" s="17"/>
      <c r="G310" s="18"/>
      <c r="H310" s="19">
        <f>H311+H314+H318+H322+H326+H328+H332+H334+H336+H340+H344+H330</f>
        <v>15017102.800000001</v>
      </c>
      <c r="I310" s="37">
        <f>I311+I314+I318+I322+I326+I328+I332+I334+I336+I340+I344+I330</f>
        <v>15978134.800000001</v>
      </c>
      <c r="J310" s="37">
        <f>J311+J314+J318+J322+J326+J328+J332+J334+J336+J340+J344+J330</f>
        <v>17071732.800000001</v>
      </c>
      <c r="K310" s="37">
        <f t="shared" ref="K310:L310" si="119">K311+K314+K318+K322+K326+K328+K332+K334+K336+K340+K344+K330</f>
        <v>15736259.67</v>
      </c>
      <c r="L310" s="38">
        <f t="shared" si="119"/>
        <v>14759981.719999999</v>
      </c>
    </row>
    <row r="311" spans="1:12" s="3" customFormat="1" outlineLevel="4">
      <c r="A311" s="16" t="s">
        <v>23</v>
      </c>
      <c r="B311" s="17" t="s">
        <v>9</v>
      </c>
      <c r="C311" s="17" t="s">
        <v>42</v>
      </c>
      <c r="D311" s="17" t="s">
        <v>63</v>
      </c>
      <c r="E311" s="17" t="s">
        <v>22</v>
      </c>
      <c r="F311" s="17" t="s">
        <v>24</v>
      </c>
      <c r="G311" s="18"/>
      <c r="H311" s="19">
        <f>H312+H313</f>
        <v>274923.90000000002</v>
      </c>
      <c r="I311" s="19">
        <f t="shared" ref="I311:L311" si="120">I312+I313</f>
        <v>545643.9</v>
      </c>
      <c r="J311" s="19">
        <f t="shared" ref="J311" si="121">J312+J313</f>
        <v>545643.9</v>
      </c>
      <c r="K311" s="19">
        <f t="shared" si="120"/>
        <v>295765.53999999998</v>
      </c>
      <c r="L311" s="19">
        <f t="shared" si="120"/>
        <v>277416.18</v>
      </c>
    </row>
    <row r="312" spans="1:12" ht="38.25" outlineLevel="7">
      <c r="A312" s="25" t="s">
        <v>111</v>
      </c>
      <c r="B312" s="26" t="s">
        <v>9</v>
      </c>
      <c r="C312" s="26" t="s">
        <v>42</v>
      </c>
      <c r="D312" s="26" t="s">
        <v>63</v>
      </c>
      <c r="E312" s="26" t="s">
        <v>22</v>
      </c>
      <c r="F312" s="26" t="s">
        <v>24</v>
      </c>
      <c r="G312" s="27" t="s">
        <v>16</v>
      </c>
      <c r="H312" s="23">
        <v>274923.90000000002</v>
      </c>
      <c r="I312" s="23">
        <v>274923.90000000002</v>
      </c>
      <c r="J312" s="23">
        <v>274923.90000000002</v>
      </c>
      <c r="K312" s="44">
        <v>295765.53999999998</v>
      </c>
      <c r="L312" s="28">
        <v>277416.18</v>
      </c>
    </row>
    <row r="313" spans="1:12" ht="38.25" outlineLevel="7">
      <c r="A313" s="25" t="s">
        <v>112</v>
      </c>
      <c r="B313" s="26" t="s">
        <v>9</v>
      </c>
      <c r="C313" s="26" t="s">
        <v>42</v>
      </c>
      <c r="D313" s="26" t="s">
        <v>63</v>
      </c>
      <c r="E313" s="26" t="s">
        <v>22</v>
      </c>
      <c r="F313" s="26" t="s">
        <v>24</v>
      </c>
      <c r="G313" s="27" t="s">
        <v>16</v>
      </c>
      <c r="H313" s="23">
        <v>0</v>
      </c>
      <c r="I313" s="23">
        <v>270720</v>
      </c>
      <c r="J313" s="23">
        <v>270720</v>
      </c>
      <c r="K313" s="44">
        <v>0</v>
      </c>
      <c r="L313" s="28">
        <v>0</v>
      </c>
    </row>
    <row r="314" spans="1:12" s="3" customFormat="1" outlineLevel="4">
      <c r="A314" s="16" t="s">
        <v>25</v>
      </c>
      <c r="B314" s="17" t="s">
        <v>9</v>
      </c>
      <c r="C314" s="17" t="s">
        <v>42</v>
      </c>
      <c r="D314" s="17" t="s">
        <v>63</v>
      </c>
      <c r="E314" s="17" t="s">
        <v>22</v>
      </c>
      <c r="F314" s="17" t="s">
        <v>26</v>
      </c>
      <c r="G314" s="18"/>
      <c r="H314" s="19">
        <f>H315+H316+H317</f>
        <v>8848735.5999999996</v>
      </c>
      <c r="I314" s="19">
        <f>I315+I316+I317</f>
        <v>9316135.5999999996</v>
      </c>
      <c r="J314" s="19">
        <f>J315+J316+J317</f>
        <v>9906456.5999999996</v>
      </c>
      <c r="K314" s="37">
        <f t="shared" ref="K314:L314" si="122">K315+K316+K317</f>
        <v>9563085.5999999996</v>
      </c>
      <c r="L314" s="38">
        <f t="shared" si="122"/>
        <v>8969791.5999999996</v>
      </c>
    </row>
    <row r="315" spans="1:12" ht="38.25" outlineLevel="7">
      <c r="A315" s="25" t="s">
        <v>111</v>
      </c>
      <c r="B315" s="26" t="s">
        <v>9</v>
      </c>
      <c r="C315" s="26" t="s">
        <v>42</v>
      </c>
      <c r="D315" s="26" t="s">
        <v>63</v>
      </c>
      <c r="E315" s="26" t="s">
        <v>22</v>
      </c>
      <c r="F315" s="26" t="s">
        <v>26</v>
      </c>
      <c r="G315" s="27" t="s">
        <v>16</v>
      </c>
      <c r="H315" s="23">
        <v>887296</v>
      </c>
      <c r="I315" s="23">
        <v>887296</v>
      </c>
      <c r="J315" s="23">
        <v>965670</v>
      </c>
      <c r="K315" s="44">
        <v>960107.5</v>
      </c>
      <c r="L315" s="24">
        <v>900542.6</v>
      </c>
    </row>
    <row r="316" spans="1:12" ht="51" outlineLevel="7">
      <c r="A316" s="25" t="s">
        <v>110</v>
      </c>
      <c r="B316" s="26" t="s">
        <v>9</v>
      </c>
      <c r="C316" s="26" t="s">
        <v>42</v>
      </c>
      <c r="D316" s="26" t="s">
        <v>63</v>
      </c>
      <c r="E316" s="26" t="s">
        <v>22</v>
      </c>
      <c r="F316" s="26" t="s">
        <v>26</v>
      </c>
      <c r="G316" s="27" t="s">
        <v>16</v>
      </c>
      <c r="H316" s="23">
        <v>376050.1</v>
      </c>
      <c r="I316" s="23">
        <v>376050.1</v>
      </c>
      <c r="J316" s="23">
        <v>376050.1</v>
      </c>
      <c r="K316" s="44">
        <v>406352.1</v>
      </c>
      <c r="L316" s="24">
        <v>381142</v>
      </c>
    </row>
    <row r="317" spans="1:12" ht="38.25" outlineLevel="7">
      <c r="A317" s="25" t="s">
        <v>112</v>
      </c>
      <c r="B317" s="26" t="s">
        <v>9</v>
      </c>
      <c r="C317" s="26" t="s">
        <v>42</v>
      </c>
      <c r="D317" s="26" t="s">
        <v>63</v>
      </c>
      <c r="E317" s="26" t="s">
        <v>22</v>
      </c>
      <c r="F317" s="26" t="s">
        <v>26</v>
      </c>
      <c r="G317" s="27" t="s">
        <v>16</v>
      </c>
      <c r="H317" s="23">
        <v>7585389.5</v>
      </c>
      <c r="I317" s="23">
        <v>8052789.5</v>
      </c>
      <c r="J317" s="23">
        <v>8564736.5</v>
      </c>
      <c r="K317" s="44">
        <v>8196626</v>
      </c>
      <c r="L317" s="24">
        <v>7688107</v>
      </c>
    </row>
    <row r="318" spans="1:12" s="3" customFormat="1" ht="25.5" outlineLevel="4">
      <c r="A318" s="16" t="s">
        <v>27</v>
      </c>
      <c r="B318" s="17" t="s">
        <v>9</v>
      </c>
      <c r="C318" s="17" t="s">
        <v>42</v>
      </c>
      <c r="D318" s="17" t="s">
        <v>63</v>
      </c>
      <c r="E318" s="17" t="s">
        <v>22</v>
      </c>
      <c r="F318" s="17" t="s">
        <v>28</v>
      </c>
      <c r="G318" s="18"/>
      <c r="H318" s="19">
        <f>H319+H320+H321</f>
        <v>2672328.5</v>
      </c>
      <c r="I318" s="19">
        <f>I319+I320+I321</f>
        <v>164784.84000000003</v>
      </c>
      <c r="J318" s="19">
        <f>J319+J320+J321</f>
        <v>164784.84000000003</v>
      </c>
      <c r="K318" s="37">
        <f t="shared" ref="K318:L318" si="123">K319+K320+K321</f>
        <v>2922962.88</v>
      </c>
      <c r="L318" s="38">
        <f t="shared" si="123"/>
        <v>2741622.21</v>
      </c>
    </row>
    <row r="319" spans="1:12" ht="38.25" outlineLevel="7">
      <c r="A319" s="25" t="s">
        <v>111</v>
      </c>
      <c r="B319" s="26" t="s">
        <v>9</v>
      </c>
      <c r="C319" s="26" t="s">
        <v>42</v>
      </c>
      <c r="D319" s="26" t="s">
        <v>63</v>
      </c>
      <c r="E319" s="26" t="s">
        <v>22</v>
      </c>
      <c r="F319" s="26" t="s">
        <v>28</v>
      </c>
      <c r="G319" s="27" t="s">
        <v>16</v>
      </c>
      <c r="H319" s="23">
        <v>267973</v>
      </c>
      <c r="I319" s="23">
        <v>83026.600000000006</v>
      </c>
      <c r="J319" s="23">
        <v>83026.600000000006</v>
      </c>
      <c r="K319" s="44">
        <v>289951.98</v>
      </c>
      <c r="L319" s="24">
        <v>271963.21000000002</v>
      </c>
    </row>
    <row r="320" spans="1:12" ht="51" outlineLevel="7">
      <c r="A320" s="25" t="s">
        <v>110</v>
      </c>
      <c r="B320" s="26" t="s">
        <v>9</v>
      </c>
      <c r="C320" s="26" t="s">
        <v>42</v>
      </c>
      <c r="D320" s="26" t="s">
        <v>63</v>
      </c>
      <c r="E320" s="26" t="s">
        <v>22</v>
      </c>
      <c r="F320" s="26" t="s">
        <v>28</v>
      </c>
      <c r="G320" s="27" t="s">
        <v>16</v>
      </c>
      <c r="H320" s="23">
        <v>113567.8</v>
      </c>
      <c r="I320" s="23">
        <v>0.8</v>
      </c>
      <c r="J320" s="23">
        <v>0.8</v>
      </c>
      <c r="K320" s="44">
        <v>122718.9</v>
      </c>
      <c r="L320" s="24">
        <v>115105</v>
      </c>
    </row>
    <row r="321" spans="1:12" ht="38.25" outlineLevel="7">
      <c r="A321" s="25" t="s">
        <v>112</v>
      </c>
      <c r="B321" s="26" t="s">
        <v>9</v>
      </c>
      <c r="C321" s="26" t="s">
        <v>42</v>
      </c>
      <c r="D321" s="26" t="s">
        <v>63</v>
      </c>
      <c r="E321" s="26" t="s">
        <v>22</v>
      </c>
      <c r="F321" s="26" t="s">
        <v>28</v>
      </c>
      <c r="G321" s="27" t="s">
        <v>16</v>
      </c>
      <c r="H321" s="23">
        <v>2290787.7000000002</v>
      </c>
      <c r="I321" s="23">
        <v>81757.440000000002</v>
      </c>
      <c r="J321" s="23">
        <v>81757.440000000002</v>
      </c>
      <c r="K321" s="44">
        <v>2510292</v>
      </c>
      <c r="L321" s="24">
        <v>2354554</v>
      </c>
    </row>
    <row r="322" spans="1:12" s="3" customFormat="1" ht="25.5" outlineLevel="4">
      <c r="A322" s="16" t="s">
        <v>29</v>
      </c>
      <c r="B322" s="17" t="s">
        <v>9</v>
      </c>
      <c r="C322" s="17" t="s">
        <v>42</v>
      </c>
      <c r="D322" s="17" t="s">
        <v>63</v>
      </c>
      <c r="E322" s="17" t="s">
        <v>22</v>
      </c>
      <c r="F322" s="17" t="s">
        <v>30</v>
      </c>
      <c r="G322" s="18"/>
      <c r="H322" s="19">
        <f>H324+H325+H323</f>
        <v>83027.3</v>
      </c>
      <c r="I322" s="19">
        <f t="shared" ref="I322:L322" si="124">I324+I325+I323</f>
        <v>2813482.96</v>
      </c>
      <c r="J322" s="19">
        <f t="shared" si="124"/>
        <v>2991759.96</v>
      </c>
      <c r="K322" s="19">
        <f t="shared" si="124"/>
        <v>90400.9</v>
      </c>
      <c r="L322" s="19">
        <f t="shared" si="124"/>
        <v>84792.4</v>
      </c>
    </row>
    <row r="323" spans="1:12" s="3" customFormat="1" ht="51" outlineLevel="4">
      <c r="A323" s="25" t="s">
        <v>110</v>
      </c>
      <c r="B323" s="26" t="s">
        <v>9</v>
      </c>
      <c r="C323" s="26" t="s">
        <v>42</v>
      </c>
      <c r="D323" s="26" t="s">
        <v>63</v>
      </c>
      <c r="E323" s="26" t="s">
        <v>22</v>
      </c>
      <c r="F323" s="26" t="s">
        <v>30</v>
      </c>
      <c r="G323" s="27" t="s">
        <v>16</v>
      </c>
      <c r="H323" s="19">
        <v>0</v>
      </c>
      <c r="I323" s="23">
        <v>113567</v>
      </c>
      <c r="J323" s="23">
        <v>113567</v>
      </c>
      <c r="K323" s="19">
        <v>0</v>
      </c>
      <c r="L323" s="19">
        <v>0</v>
      </c>
    </row>
    <row r="324" spans="1:12" ht="38.25" outlineLevel="7">
      <c r="A324" s="25" t="s">
        <v>111</v>
      </c>
      <c r="B324" s="26" t="s">
        <v>9</v>
      </c>
      <c r="C324" s="26" t="s">
        <v>42</v>
      </c>
      <c r="D324" s="26" t="s">
        <v>63</v>
      </c>
      <c r="E324" s="26" t="s">
        <v>22</v>
      </c>
      <c r="F324" s="26" t="s">
        <v>30</v>
      </c>
      <c r="G324" s="27" t="s">
        <v>16</v>
      </c>
      <c r="H324" s="23">
        <v>83027.3</v>
      </c>
      <c r="I324" s="23">
        <v>267973.7</v>
      </c>
      <c r="J324" s="23">
        <v>291631.7</v>
      </c>
      <c r="K324" s="44">
        <v>90400.9</v>
      </c>
      <c r="L324" s="24">
        <v>84792.4</v>
      </c>
    </row>
    <row r="325" spans="1:12" ht="38.25" outlineLevel="7">
      <c r="A325" s="25" t="s">
        <v>112</v>
      </c>
      <c r="B325" s="26" t="s">
        <v>9</v>
      </c>
      <c r="C325" s="26" t="s">
        <v>42</v>
      </c>
      <c r="D325" s="26" t="s">
        <v>63</v>
      </c>
      <c r="E325" s="26" t="s">
        <v>22</v>
      </c>
      <c r="F325" s="26" t="s">
        <v>30</v>
      </c>
      <c r="G325" s="27" t="s">
        <v>16</v>
      </c>
      <c r="H325" s="23">
        <v>0</v>
      </c>
      <c r="I325" s="23">
        <v>2431942.2599999998</v>
      </c>
      <c r="J325" s="23">
        <v>2586561.2599999998</v>
      </c>
      <c r="K325" s="44">
        <v>0</v>
      </c>
      <c r="L325" s="24">
        <v>0</v>
      </c>
    </row>
    <row r="326" spans="1:12" s="3" customFormat="1" outlineLevel="4">
      <c r="A326" s="16" t="s">
        <v>31</v>
      </c>
      <c r="B326" s="17" t="s">
        <v>9</v>
      </c>
      <c r="C326" s="17" t="s">
        <v>42</v>
      </c>
      <c r="D326" s="17" t="s">
        <v>63</v>
      </c>
      <c r="E326" s="17" t="s">
        <v>22</v>
      </c>
      <c r="F326" s="17" t="s">
        <v>32</v>
      </c>
      <c r="G326" s="18"/>
      <c r="H326" s="19">
        <f>H327</f>
        <v>2973</v>
      </c>
      <c r="I326" s="19">
        <f>I327</f>
        <v>2973</v>
      </c>
      <c r="J326" s="19">
        <f>J327</f>
        <v>7471.2</v>
      </c>
      <c r="K326" s="37">
        <f t="shared" ref="K326:L326" si="125">K327</f>
        <v>2464.2399999999998</v>
      </c>
      <c r="L326" s="38">
        <f t="shared" si="125"/>
        <v>2311.36</v>
      </c>
    </row>
    <row r="327" spans="1:12" ht="38.25" outlineLevel="7">
      <c r="A327" s="25" t="s">
        <v>112</v>
      </c>
      <c r="B327" s="26" t="s">
        <v>9</v>
      </c>
      <c r="C327" s="26" t="s">
        <v>42</v>
      </c>
      <c r="D327" s="26" t="s">
        <v>63</v>
      </c>
      <c r="E327" s="26" t="s">
        <v>22</v>
      </c>
      <c r="F327" s="26" t="s">
        <v>32</v>
      </c>
      <c r="G327" s="27" t="s">
        <v>16</v>
      </c>
      <c r="H327" s="23">
        <v>2973</v>
      </c>
      <c r="I327" s="23">
        <v>2973</v>
      </c>
      <c r="J327" s="23">
        <v>7471.2</v>
      </c>
      <c r="K327" s="44">
        <v>2464.2399999999998</v>
      </c>
      <c r="L327" s="24">
        <v>2311.36</v>
      </c>
    </row>
    <row r="328" spans="1:12" s="3" customFormat="1" outlineLevel="4">
      <c r="A328" s="16" t="s">
        <v>33</v>
      </c>
      <c r="B328" s="17" t="s">
        <v>9</v>
      </c>
      <c r="C328" s="17" t="s">
        <v>42</v>
      </c>
      <c r="D328" s="17" t="s">
        <v>63</v>
      </c>
      <c r="E328" s="17" t="s">
        <v>22</v>
      </c>
      <c r="F328" s="17" t="s">
        <v>34</v>
      </c>
      <c r="G328" s="18"/>
      <c r="H328" s="19">
        <f>H329</f>
        <v>27692</v>
      </c>
      <c r="I328" s="19">
        <f>I329</f>
        <v>27692</v>
      </c>
      <c r="J328" s="19">
        <f>J329</f>
        <v>27692</v>
      </c>
      <c r="K328" s="37">
        <f t="shared" ref="K328:L328" si="126">K329</f>
        <v>22541.61</v>
      </c>
      <c r="L328" s="38">
        <f t="shared" si="126"/>
        <v>21143.13</v>
      </c>
    </row>
    <row r="329" spans="1:12" ht="38.25" outlineLevel="7">
      <c r="A329" s="25" t="s">
        <v>112</v>
      </c>
      <c r="B329" s="26" t="s">
        <v>9</v>
      </c>
      <c r="C329" s="26" t="s">
        <v>42</v>
      </c>
      <c r="D329" s="26" t="s">
        <v>63</v>
      </c>
      <c r="E329" s="26" t="s">
        <v>22</v>
      </c>
      <c r="F329" s="26" t="s">
        <v>34</v>
      </c>
      <c r="G329" s="27" t="s">
        <v>16</v>
      </c>
      <c r="H329" s="23">
        <v>27692</v>
      </c>
      <c r="I329" s="23">
        <v>27692</v>
      </c>
      <c r="J329" s="23">
        <v>27692</v>
      </c>
      <c r="K329" s="44">
        <v>22541.61</v>
      </c>
      <c r="L329" s="24">
        <v>21143.13</v>
      </c>
    </row>
    <row r="330" spans="1:12" s="3" customFormat="1" outlineLevel="7">
      <c r="A330" s="16" t="s">
        <v>53</v>
      </c>
      <c r="B330" s="17" t="s">
        <v>9</v>
      </c>
      <c r="C330" s="17" t="s">
        <v>42</v>
      </c>
      <c r="D330" s="17" t="s">
        <v>63</v>
      </c>
      <c r="E330" s="17" t="s">
        <v>22</v>
      </c>
      <c r="F330" s="17">
        <v>2232</v>
      </c>
      <c r="G330" s="18" t="s">
        <v>16</v>
      </c>
      <c r="H330" s="32">
        <v>0</v>
      </c>
      <c r="I330" s="32">
        <v>0</v>
      </c>
      <c r="J330" s="32">
        <v>0</v>
      </c>
      <c r="K330" s="49">
        <v>26889</v>
      </c>
      <c r="L330" s="28">
        <v>25220.799999999999</v>
      </c>
    </row>
    <row r="331" spans="1:12" ht="38.25" outlineLevel="7">
      <c r="A331" s="25" t="s">
        <v>112</v>
      </c>
      <c r="B331" s="26" t="s">
        <v>9</v>
      </c>
      <c r="C331" s="26" t="s">
        <v>42</v>
      </c>
      <c r="D331" s="26" t="s">
        <v>63</v>
      </c>
      <c r="E331" s="26" t="s">
        <v>22</v>
      </c>
      <c r="F331" s="26">
        <v>2232</v>
      </c>
      <c r="G331" s="27" t="s">
        <v>16</v>
      </c>
      <c r="H331" s="23">
        <v>0</v>
      </c>
      <c r="I331" s="23">
        <v>0</v>
      </c>
      <c r="J331" s="23">
        <v>0</v>
      </c>
      <c r="K331" s="44">
        <v>26889</v>
      </c>
      <c r="L331" s="24">
        <v>25220.799999999999</v>
      </c>
    </row>
    <row r="332" spans="1:12" s="3" customFormat="1" outlineLevel="4">
      <c r="A332" s="16" t="s">
        <v>35</v>
      </c>
      <c r="B332" s="17" t="s">
        <v>9</v>
      </c>
      <c r="C332" s="17" t="s">
        <v>42</v>
      </c>
      <c r="D332" s="17" t="s">
        <v>63</v>
      </c>
      <c r="E332" s="17" t="s">
        <v>22</v>
      </c>
      <c r="F332" s="17" t="s">
        <v>36</v>
      </c>
      <c r="G332" s="18"/>
      <c r="H332" s="19">
        <f>H333</f>
        <v>16304</v>
      </c>
      <c r="I332" s="19">
        <f>I333</f>
        <v>16304</v>
      </c>
      <c r="J332" s="19">
        <f>J333</f>
        <v>16304</v>
      </c>
      <c r="K332" s="37">
        <f t="shared" ref="K332:L332" si="127">K333</f>
        <v>175512.31</v>
      </c>
      <c r="L332" s="38">
        <f t="shared" si="127"/>
        <v>164623.51999999999</v>
      </c>
    </row>
    <row r="333" spans="1:12" ht="38.25" outlineLevel="7">
      <c r="A333" s="25" t="s">
        <v>113</v>
      </c>
      <c r="B333" s="26" t="s">
        <v>9</v>
      </c>
      <c r="C333" s="26" t="s">
        <v>42</v>
      </c>
      <c r="D333" s="26" t="s">
        <v>63</v>
      </c>
      <c r="E333" s="26" t="s">
        <v>22</v>
      </c>
      <c r="F333" s="26" t="s">
        <v>36</v>
      </c>
      <c r="G333" s="27" t="s">
        <v>16</v>
      </c>
      <c r="H333" s="23">
        <v>16304</v>
      </c>
      <c r="I333" s="23">
        <v>16304</v>
      </c>
      <c r="J333" s="23">
        <v>16304</v>
      </c>
      <c r="K333" s="44">
        <v>175512.31</v>
      </c>
      <c r="L333" s="24">
        <v>164623.51999999999</v>
      </c>
    </row>
    <row r="334" spans="1:12" s="3" customFormat="1" outlineLevel="4">
      <c r="A334" s="16" t="s">
        <v>37</v>
      </c>
      <c r="B334" s="17" t="s">
        <v>9</v>
      </c>
      <c r="C334" s="17" t="s">
        <v>42</v>
      </c>
      <c r="D334" s="17" t="s">
        <v>63</v>
      </c>
      <c r="E334" s="17" t="s">
        <v>22</v>
      </c>
      <c r="F334" s="17" t="s">
        <v>38</v>
      </c>
      <c r="G334" s="18"/>
      <c r="H334" s="19">
        <f>H335</f>
        <v>5534</v>
      </c>
      <c r="I334" s="19">
        <f>I335</f>
        <v>5534</v>
      </c>
      <c r="J334" s="19">
        <f>J335</f>
        <v>5534</v>
      </c>
      <c r="K334" s="37">
        <f t="shared" ref="K334:L334" si="128">K335</f>
        <v>4321.7</v>
      </c>
      <c r="L334" s="38">
        <f t="shared" si="128"/>
        <v>4053.58</v>
      </c>
    </row>
    <row r="335" spans="1:12" ht="38.25" outlineLevel="7">
      <c r="A335" s="25" t="s">
        <v>113</v>
      </c>
      <c r="B335" s="26" t="s">
        <v>9</v>
      </c>
      <c r="C335" s="26" t="s">
        <v>42</v>
      </c>
      <c r="D335" s="26" t="s">
        <v>63</v>
      </c>
      <c r="E335" s="26" t="s">
        <v>22</v>
      </c>
      <c r="F335" s="26" t="s">
        <v>38</v>
      </c>
      <c r="G335" s="27" t="s">
        <v>16</v>
      </c>
      <c r="H335" s="23">
        <v>5534</v>
      </c>
      <c r="I335" s="23">
        <v>5534</v>
      </c>
      <c r="J335" s="23">
        <v>5534</v>
      </c>
      <c r="K335" s="44">
        <v>4321.7</v>
      </c>
      <c r="L335" s="24">
        <v>4053.58</v>
      </c>
    </row>
    <row r="336" spans="1:12" s="3" customFormat="1" outlineLevel="4">
      <c r="A336" s="16" t="s">
        <v>44</v>
      </c>
      <c r="B336" s="17" t="s">
        <v>9</v>
      </c>
      <c r="C336" s="17" t="s">
        <v>42</v>
      </c>
      <c r="D336" s="17" t="s">
        <v>63</v>
      </c>
      <c r="E336" s="17" t="s">
        <v>22</v>
      </c>
      <c r="F336" s="17" t="s">
        <v>45</v>
      </c>
      <c r="G336" s="18"/>
      <c r="H336" s="19">
        <f>H337+H338+H339</f>
        <v>1363056</v>
      </c>
      <c r="I336" s="19">
        <f>I337+I338+I339</f>
        <v>1363056</v>
      </c>
      <c r="J336" s="19">
        <f>J337+J338+J339</f>
        <v>1540557.8</v>
      </c>
      <c r="K336" s="37">
        <f t="shared" ref="K336:L336" si="129">K337+K338+K339</f>
        <v>1175547.3900000001</v>
      </c>
      <c r="L336" s="38">
        <f t="shared" si="129"/>
        <v>1102616.3999999999</v>
      </c>
    </row>
    <row r="337" spans="1:13" ht="38.25" outlineLevel="7">
      <c r="A337" s="25" t="s">
        <v>111</v>
      </c>
      <c r="B337" s="26" t="s">
        <v>9</v>
      </c>
      <c r="C337" s="26" t="s">
        <v>42</v>
      </c>
      <c r="D337" s="26" t="s">
        <v>63</v>
      </c>
      <c r="E337" s="26" t="s">
        <v>22</v>
      </c>
      <c r="F337" s="26" t="s">
        <v>45</v>
      </c>
      <c r="G337" s="27" t="s">
        <v>16</v>
      </c>
      <c r="H337" s="23">
        <v>184194</v>
      </c>
      <c r="I337" s="23">
        <v>184194</v>
      </c>
      <c r="J337" s="23">
        <v>184194</v>
      </c>
      <c r="K337" s="44">
        <v>158855</v>
      </c>
      <c r="L337" s="24">
        <v>149000</v>
      </c>
    </row>
    <row r="338" spans="1:13" ht="51" outlineLevel="7">
      <c r="A338" s="25" t="s">
        <v>110</v>
      </c>
      <c r="B338" s="26" t="s">
        <v>9</v>
      </c>
      <c r="C338" s="26" t="s">
        <v>42</v>
      </c>
      <c r="D338" s="26" t="s">
        <v>63</v>
      </c>
      <c r="E338" s="26" t="s">
        <v>22</v>
      </c>
      <c r="F338" s="26" t="s">
        <v>45</v>
      </c>
      <c r="G338" s="27" t="s">
        <v>16</v>
      </c>
      <c r="H338" s="23">
        <v>73677</v>
      </c>
      <c r="I338" s="23">
        <v>73677</v>
      </c>
      <c r="J338" s="23">
        <v>73677</v>
      </c>
      <c r="K338" s="44">
        <v>63541.99</v>
      </c>
      <c r="L338" s="24">
        <v>59600</v>
      </c>
    </row>
    <row r="339" spans="1:13" ht="38.25" outlineLevel="7">
      <c r="A339" s="25" t="s">
        <v>112</v>
      </c>
      <c r="B339" s="26" t="s">
        <v>9</v>
      </c>
      <c r="C339" s="26" t="s">
        <v>42</v>
      </c>
      <c r="D339" s="26" t="s">
        <v>63</v>
      </c>
      <c r="E339" s="26" t="s">
        <v>22</v>
      </c>
      <c r="F339" s="26" t="s">
        <v>45</v>
      </c>
      <c r="G339" s="27" t="s">
        <v>16</v>
      </c>
      <c r="H339" s="23">
        <v>1105185</v>
      </c>
      <c r="I339" s="23">
        <v>1105185</v>
      </c>
      <c r="J339" s="23">
        <v>1282686.8</v>
      </c>
      <c r="K339" s="44">
        <v>953150.4</v>
      </c>
      <c r="L339" s="24">
        <v>894016.4</v>
      </c>
    </row>
    <row r="340" spans="1:13" s="3" customFormat="1" outlineLevel="4">
      <c r="A340" s="16" t="s">
        <v>46</v>
      </c>
      <c r="B340" s="17" t="s">
        <v>9</v>
      </c>
      <c r="C340" s="17" t="s">
        <v>42</v>
      </c>
      <c r="D340" s="17" t="s">
        <v>63</v>
      </c>
      <c r="E340" s="17" t="s">
        <v>22</v>
      </c>
      <c r="F340" s="17" t="s">
        <v>47</v>
      </c>
      <c r="G340" s="18"/>
      <c r="H340" s="19">
        <f>H341+H342+H343</f>
        <v>1508873</v>
      </c>
      <c r="I340" s="19">
        <f>I341+I342+I343</f>
        <v>1508873</v>
      </c>
      <c r="J340" s="19">
        <f>J341+J342+J343</f>
        <v>1608873</v>
      </c>
      <c r="K340" s="37">
        <f t="shared" ref="K340:L340" si="130">K341+K342+K343</f>
        <v>1027381.73</v>
      </c>
      <c r="L340" s="38">
        <f t="shared" si="130"/>
        <v>963642.94</v>
      </c>
    </row>
    <row r="341" spans="1:13" ht="38.25" outlineLevel="7">
      <c r="A341" s="25" t="s">
        <v>111</v>
      </c>
      <c r="B341" s="26" t="s">
        <v>9</v>
      </c>
      <c r="C341" s="26" t="s">
        <v>42</v>
      </c>
      <c r="D341" s="26" t="s">
        <v>63</v>
      </c>
      <c r="E341" s="26" t="s">
        <v>22</v>
      </c>
      <c r="F341" s="26" t="s">
        <v>47</v>
      </c>
      <c r="G341" s="27" t="s">
        <v>16</v>
      </c>
      <c r="H341" s="23">
        <v>203898</v>
      </c>
      <c r="I341" s="23">
        <v>203898</v>
      </c>
      <c r="J341" s="23">
        <v>203898</v>
      </c>
      <c r="K341" s="44">
        <v>138833</v>
      </c>
      <c r="L341" s="24">
        <v>130220</v>
      </c>
    </row>
    <row r="342" spans="1:13" ht="51" outlineLevel="7">
      <c r="A342" s="25" t="s">
        <v>110</v>
      </c>
      <c r="B342" s="26" t="s">
        <v>9</v>
      </c>
      <c r="C342" s="26" t="s">
        <v>42</v>
      </c>
      <c r="D342" s="26" t="s">
        <v>63</v>
      </c>
      <c r="E342" s="26" t="s">
        <v>22</v>
      </c>
      <c r="F342" s="26" t="s">
        <v>47</v>
      </c>
      <c r="G342" s="27" t="s">
        <v>16</v>
      </c>
      <c r="H342" s="23">
        <v>81559</v>
      </c>
      <c r="I342" s="23">
        <v>81559</v>
      </c>
      <c r="J342" s="23">
        <v>81559</v>
      </c>
      <c r="K342" s="44">
        <v>55533.03</v>
      </c>
      <c r="L342" s="24">
        <v>52087.94</v>
      </c>
    </row>
    <row r="343" spans="1:13" ht="38.25" outlineLevel="7">
      <c r="A343" s="25" t="s">
        <v>112</v>
      </c>
      <c r="B343" s="26" t="s">
        <v>9</v>
      </c>
      <c r="C343" s="26" t="s">
        <v>42</v>
      </c>
      <c r="D343" s="26" t="s">
        <v>63</v>
      </c>
      <c r="E343" s="26" t="s">
        <v>22</v>
      </c>
      <c r="F343" s="26" t="s">
        <v>47</v>
      </c>
      <c r="G343" s="27" t="s">
        <v>16</v>
      </c>
      <c r="H343" s="23">
        <v>1223416</v>
      </c>
      <c r="I343" s="23">
        <v>1223416</v>
      </c>
      <c r="J343" s="23">
        <v>1323416</v>
      </c>
      <c r="K343" s="44">
        <v>833015.7</v>
      </c>
      <c r="L343" s="24">
        <v>781335</v>
      </c>
    </row>
    <row r="344" spans="1:13" s="3" customFormat="1" outlineLevel="4">
      <c r="A344" s="16" t="s">
        <v>13</v>
      </c>
      <c r="B344" s="17" t="s">
        <v>9</v>
      </c>
      <c r="C344" s="17" t="s">
        <v>42</v>
      </c>
      <c r="D344" s="17" t="s">
        <v>63</v>
      </c>
      <c r="E344" s="17" t="s">
        <v>22</v>
      </c>
      <c r="F344" s="17" t="s">
        <v>14</v>
      </c>
      <c r="G344" s="18"/>
      <c r="H344" s="19">
        <f>H345+H346+H347</f>
        <v>213655.5</v>
      </c>
      <c r="I344" s="19">
        <f>I345+I346+I347</f>
        <v>213655.5</v>
      </c>
      <c r="J344" s="19">
        <f>J345+J346+J347</f>
        <v>256655.5</v>
      </c>
      <c r="K344" s="37">
        <f t="shared" ref="K344:L344" si="131">K345+K346+K347</f>
        <v>429386.77</v>
      </c>
      <c r="L344" s="38">
        <f t="shared" si="131"/>
        <v>402747.6</v>
      </c>
    </row>
    <row r="345" spans="1:13" ht="38.25" outlineLevel="7">
      <c r="A345" s="25" t="s">
        <v>111</v>
      </c>
      <c r="B345" s="26" t="s">
        <v>9</v>
      </c>
      <c r="C345" s="26" t="s">
        <v>42</v>
      </c>
      <c r="D345" s="26" t="s">
        <v>63</v>
      </c>
      <c r="E345" s="26" t="s">
        <v>22</v>
      </c>
      <c r="F345" s="26" t="s">
        <v>14</v>
      </c>
      <c r="G345" s="27" t="s">
        <v>16</v>
      </c>
      <c r="H345" s="23">
        <v>20325</v>
      </c>
      <c r="I345" s="23">
        <v>20325</v>
      </c>
      <c r="J345" s="23">
        <v>20325</v>
      </c>
      <c r="K345" s="44">
        <v>40847</v>
      </c>
      <c r="L345" s="24">
        <v>38313</v>
      </c>
    </row>
    <row r="346" spans="1:13" ht="51" outlineLevel="7">
      <c r="A346" s="25" t="s">
        <v>110</v>
      </c>
      <c r="B346" s="26" t="s">
        <v>9</v>
      </c>
      <c r="C346" s="26" t="s">
        <v>42</v>
      </c>
      <c r="D346" s="26" t="s">
        <v>63</v>
      </c>
      <c r="E346" s="26" t="s">
        <v>22</v>
      </c>
      <c r="F346" s="26" t="s">
        <v>14</v>
      </c>
      <c r="G346" s="27" t="s">
        <v>16</v>
      </c>
      <c r="H346" s="23">
        <v>9194.2999999999993</v>
      </c>
      <c r="I346" s="23">
        <v>9194.2999999999993</v>
      </c>
      <c r="J346" s="23">
        <v>9194.2999999999993</v>
      </c>
      <c r="K346" s="44">
        <v>18477.97</v>
      </c>
      <c r="L346" s="24">
        <v>17332</v>
      </c>
    </row>
    <row r="347" spans="1:13" ht="38.25" outlineLevel="7">
      <c r="A347" s="25" t="s">
        <v>112</v>
      </c>
      <c r="B347" s="26" t="s">
        <v>9</v>
      </c>
      <c r="C347" s="26" t="s">
        <v>42</v>
      </c>
      <c r="D347" s="26" t="s">
        <v>63</v>
      </c>
      <c r="E347" s="26" t="s">
        <v>22</v>
      </c>
      <c r="F347" s="26" t="s">
        <v>14</v>
      </c>
      <c r="G347" s="27" t="s">
        <v>16</v>
      </c>
      <c r="H347" s="23">
        <v>184136.2</v>
      </c>
      <c r="I347" s="23">
        <v>184136.2</v>
      </c>
      <c r="J347" s="23">
        <v>227136.2</v>
      </c>
      <c r="K347" s="44">
        <v>370061.8</v>
      </c>
      <c r="L347" s="24">
        <v>347102.6</v>
      </c>
    </row>
    <row r="348" spans="1:13" s="3" customFormat="1" outlineLevel="1" collapsed="1">
      <c r="A348" s="12" t="s">
        <v>64</v>
      </c>
      <c r="B348" s="13" t="s">
        <v>9</v>
      </c>
      <c r="C348" s="13" t="s">
        <v>65</v>
      </c>
      <c r="D348" s="13" t="s">
        <v>11</v>
      </c>
      <c r="E348" s="13" t="s">
        <v>12</v>
      </c>
      <c r="F348" s="13"/>
      <c r="G348" s="14"/>
      <c r="H348" s="15">
        <f>H349+H489+H511+H533+H561+H569+H611+H628+H642+H696</f>
        <v>213292948.28000006</v>
      </c>
      <c r="I348" s="15">
        <f>I349+I489+I511+I533+I561+I569+I611+I628+I642+I696</f>
        <v>213720055.00999999</v>
      </c>
      <c r="J348" s="15">
        <f>J349+J489+J511+J533+J561+J569+J611+J628+J642+J696</f>
        <v>227857825.15000001</v>
      </c>
      <c r="K348" s="42">
        <f>K349+K489+K511+K533+K561+K569+K611+K628+K642+K696</f>
        <v>204300147.46000004</v>
      </c>
      <c r="L348" s="42">
        <f>L349+L489+L511+L533+L561+L569+L611+L628+L642+L696</f>
        <v>191625361.47</v>
      </c>
    </row>
    <row r="349" spans="1:13" s="3" customFormat="1" ht="25.5" outlineLevel="2">
      <c r="A349" s="16" t="s">
        <v>19</v>
      </c>
      <c r="B349" s="17" t="s">
        <v>9</v>
      </c>
      <c r="C349" s="17" t="s">
        <v>65</v>
      </c>
      <c r="D349" s="17" t="s">
        <v>66</v>
      </c>
      <c r="E349" s="17" t="s">
        <v>12</v>
      </c>
      <c r="F349" s="17"/>
      <c r="G349" s="18"/>
      <c r="H349" s="19">
        <f>H350</f>
        <v>70533947.25999999</v>
      </c>
      <c r="I349" s="19">
        <f>I350</f>
        <v>63338990.989999995</v>
      </c>
      <c r="J349" s="19">
        <f>J350</f>
        <v>62839635.529999994</v>
      </c>
      <c r="K349" s="37">
        <f t="shared" ref="K349:L349" si="132">K350</f>
        <v>68126195.120000005</v>
      </c>
      <c r="L349" s="38">
        <f t="shared" si="132"/>
        <v>63899644.359999999</v>
      </c>
    </row>
    <row r="350" spans="1:13" s="3" customFormat="1" ht="51" outlineLevel="3">
      <c r="A350" s="16" t="s">
        <v>21</v>
      </c>
      <c r="B350" s="17" t="s">
        <v>9</v>
      </c>
      <c r="C350" s="17" t="s">
        <v>65</v>
      </c>
      <c r="D350" s="17" t="s">
        <v>66</v>
      </c>
      <c r="E350" s="17" t="s">
        <v>22</v>
      </c>
      <c r="F350" s="17"/>
      <c r="G350" s="18"/>
      <c r="H350" s="19">
        <f>H351+H360+H386+H395+H424+H427+H429+H432+H435+H461+H463+H421</f>
        <v>70533947.25999999</v>
      </c>
      <c r="I350" s="19">
        <f>I351+I360+I386+I395+I424+I427+I429+I432+I435+I461+I463+I421</f>
        <v>63338990.989999995</v>
      </c>
      <c r="J350" s="59">
        <f>J351+J360+J386+J395+J424+J427+J429+J432+J435+J461+J463+J421</f>
        <v>62839635.529999994</v>
      </c>
      <c r="K350" s="37">
        <f t="shared" ref="K350:L350" si="133">K351+K360+K386+K395+K424+K427+K429+K432+K435+K461+K463+K421</f>
        <v>68126195.120000005</v>
      </c>
      <c r="L350" s="38">
        <f t="shared" si="133"/>
        <v>63899644.359999999</v>
      </c>
    </row>
    <row r="351" spans="1:13" s="3" customFormat="1" outlineLevel="4">
      <c r="A351" s="16" t="s">
        <v>23</v>
      </c>
      <c r="B351" s="17" t="s">
        <v>9</v>
      </c>
      <c r="C351" s="17" t="s">
        <v>65</v>
      </c>
      <c r="D351" s="17" t="s">
        <v>66</v>
      </c>
      <c r="E351" s="17" t="s">
        <v>22</v>
      </c>
      <c r="F351" s="17" t="s">
        <v>24</v>
      </c>
      <c r="G351" s="18"/>
      <c r="H351" s="19">
        <f>H352+H353+H354+H355+H356+H357+H359+H358</f>
        <v>4288411.67</v>
      </c>
      <c r="I351" s="19">
        <f>I352+I353+I354+I355+I356+I357+I359+I358</f>
        <v>4359585.3</v>
      </c>
      <c r="J351" s="19">
        <f>J352+J353+J354+J355+J356+J357+J359+J358</f>
        <v>4359585.3</v>
      </c>
      <c r="K351" s="19">
        <f t="shared" ref="K351:L351" si="134">K352+K353+K354+K355+K356+K357+K359+K358</f>
        <v>4084936.21</v>
      </c>
      <c r="L351" s="19">
        <f t="shared" si="134"/>
        <v>3831506.66</v>
      </c>
      <c r="M351" s="61">
        <f>J351+J360</f>
        <v>46743915.009999998</v>
      </c>
    </row>
    <row r="352" spans="1:13" ht="38.25" outlineLevel="7">
      <c r="A352" s="25" t="s">
        <v>107</v>
      </c>
      <c r="B352" s="26" t="s">
        <v>9</v>
      </c>
      <c r="C352" s="26" t="s">
        <v>65</v>
      </c>
      <c r="D352" s="26" t="s">
        <v>66</v>
      </c>
      <c r="E352" s="26" t="s">
        <v>22</v>
      </c>
      <c r="F352" s="26" t="s">
        <v>24</v>
      </c>
      <c r="G352" s="27" t="s">
        <v>16</v>
      </c>
      <c r="H352" s="23">
        <v>135360</v>
      </c>
      <c r="I352" s="23">
        <v>135360</v>
      </c>
      <c r="J352" s="23">
        <v>135360</v>
      </c>
      <c r="K352" s="44">
        <v>128937</v>
      </c>
      <c r="L352" s="24">
        <v>120938</v>
      </c>
    </row>
    <row r="353" spans="1:12" ht="38.25" outlineLevel="7">
      <c r="A353" s="25" t="s">
        <v>114</v>
      </c>
      <c r="B353" s="26" t="s">
        <v>9</v>
      </c>
      <c r="C353" s="26" t="s">
        <v>65</v>
      </c>
      <c r="D353" s="26" t="s">
        <v>66</v>
      </c>
      <c r="E353" s="26" t="s">
        <v>22</v>
      </c>
      <c r="F353" s="26" t="s">
        <v>24</v>
      </c>
      <c r="G353" s="27" t="s">
        <v>16</v>
      </c>
      <c r="H353" s="23">
        <v>64186.37</v>
      </c>
      <c r="I353" s="23">
        <v>0</v>
      </c>
      <c r="J353" s="23">
        <v>0</v>
      </c>
      <c r="K353" s="44">
        <v>61141</v>
      </c>
      <c r="L353" s="24">
        <v>57348.66</v>
      </c>
    </row>
    <row r="354" spans="1:12" ht="38.25" outlineLevel="7">
      <c r="A354" s="25" t="s">
        <v>115</v>
      </c>
      <c r="B354" s="26" t="s">
        <v>9</v>
      </c>
      <c r="C354" s="26" t="s">
        <v>65</v>
      </c>
      <c r="D354" s="26" t="s">
        <v>66</v>
      </c>
      <c r="E354" s="26" t="s">
        <v>22</v>
      </c>
      <c r="F354" s="26" t="s">
        <v>24</v>
      </c>
      <c r="G354" s="27" t="s">
        <v>16</v>
      </c>
      <c r="H354" s="23">
        <v>172903</v>
      </c>
      <c r="I354" s="23">
        <v>172903</v>
      </c>
      <c r="J354" s="23">
        <v>172903</v>
      </c>
      <c r="K354" s="44">
        <v>164699</v>
      </c>
      <c r="L354" s="24">
        <v>154481</v>
      </c>
    </row>
    <row r="355" spans="1:12" ht="38.25" outlineLevel="7">
      <c r="A355" s="25" t="s">
        <v>116</v>
      </c>
      <c r="B355" s="26" t="s">
        <v>9</v>
      </c>
      <c r="C355" s="26" t="s">
        <v>65</v>
      </c>
      <c r="D355" s="26" t="s">
        <v>66</v>
      </c>
      <c r="E355" s="26" t="s">
        <v>22</v>
      </c>
      <c r="F355" s="26" t="s">
        <v>24</v>
      </c>
      <c r="G355" s="27" t="s">
        <v>16</v>
      </c>
      <c r="H355" s="23">
        <v>97171</v>
      </c>
      <c r="I355" s="23">
        <v>97171</v>
      </c>
      <c r="J355" s="23">
        <v>97171</v>
      </c>
      <c r="K355" s="44">
        <v>92560</v>
      </c>
      <c r="L355" s="24">
        <v>86818</v>
      </c>
    </row>
    <row r="356" spans="1:12" ht="38.25" outlineLevel="7">
      <c r="A356" s="25" t="s">
        <v>95</v>
      </c>
      <c r="B356" s="26" t="s">
        <v>9</v>
      </c>
      <c r="C356" s="26" t="s">
        <v>65</v>
      </c>
      <c r="D356" s="26" t="s">
        <v>66</v>
      </c>
      <c r="E356" s="26" t="s">
        <v>22</v>
      </c>
      <c r="F356" s="26" t="s">
        <v>24</v>
      </c>
      <c r="G356" s="27" t="s">
        <v>16</v>
      </c>
      <c r="H356" s="23">
        <v>1994975.3</v>
      </c>
      <c r="I356" s="23">
        <v>1994975.3</v>
      </c>
      <c r="J356" s="23">
        <v>1994975.3</v>
      </c>
      <c r="K356" s="44">
        <v>1900318</v>
      </c>
      <c r="L356" s="24">
        <v>1782422</v>
      </c>
    </row>
    <row r="357" spans="1:12" ht="38.25" outlineLevel="7">
      <c r="A357" s="25" t="s">
        <v>104</v>
      </c>
      <c r="B357" s="26" t="s">
        <v>9</v>
      </c>
      <c r="C357" s="26" t="s">
        <v>65</v>
      </c>
      <c r="D357" s="26" t="s">
        <v>66</v>
      </c>
      <c r="E357" s="26" t="s">
        <v>22</v>
      </c>
      <c r="F357" s="26" t="s">
        <v>24</v>
      </c>
      <c r="G357" s="27" t="s">
        <v>16</v>
      </c>
      <c r="H357" s="23">
        <v>1689816</v>
      </c>
      <c r="I357" s="23">
        <v>1689816</v>
      </c>
      <c r="J357" s="23">
        <v>1689816</v>
      </c>
      <c r="K357" s="44">
        <v>1609638</v>
      </c>
      <c r="L357" s="24">
        <v>1509776</v>
      </c>
    </row>
    <row r="358" spans="1:12" ht="38.25" outlineLevel="7">
      <c r="A358" s="25" t="s">
        <v>135</v>
      </c>
      <c r="B358" s="26" t="s">
        <v>9</v>
      </c>
      <c r="C358" s="26" t="s">
        <v>65</v>
      </c>
      <c r="D358" s="26" t="s">
        <v>66</v>
      </c>
      <c r="E358" s="26" t="s">
        <v>22</v>
      </c>
      <c r="F358" s="26" t="s">
        <v>24</v>
      </c>
      <c r="G358" s="27" t="s">
        <v>16</v>
      </c>
      <c r="H358" s="23">
        <v>0</v>
      </c>
      <c r="I358" s="23">
        <v>135360</v>
      </c>
      <c r="J358" s="23">
        <v>135360</v>
      </c>
      <c r="K358" s="44">
        <v>0</v>
      </c>
      <c r="L358" s="24">
        <v>0</v>
      </c>
    </row>
    <row r="359" spans="1:12" ht="38.25" outlineLevel="7">
      <c r="A359" s="25" t="s">
        <v>117</v>
      </c>
      <c r="B359" s="26" t="s">
        <v>9</v>
      </c>
      <c r="C359" s="26" t="s">
        <v>65</v>
      </c>
      <c r="D359" s="26" t="s">
        <v>66</v>
      </c>
      <c r="E359" s="26" t="s">
        <v>22</v>
      </c>
      <c r="F359" s="26" t="s">
        <v>24</v>
      </c>
      <c r="G359" s="27" t="s">
        <v>16</v>
      </c>
      <c r="H359" s="23">
        <v>134000</v>
      </c>
      <c r="I359" s="23">
        <v>134000</v>
      </c>
      <c r="J359" s="23">
        <v>134000</v>
      </c>
      <c r="K359" s="44">
        <v>127643.21</v>
      </c>
      <c r="L359" s="24">
        <v>119723</v>
      </c>
    </row>
    <row r="360" spans="1:12" s="3" customFormat="1" outlineLevel="4">
      <c r="A360" s="16" t="s">
        <v>25</v>
      </c>
      <c r="B360" s="17" t="s">
        <v>9</v>
      </c>
      <c r="C360" s="17" t="s">
        <v>65</v>
      </c>
      <c r="D360" s="17" t="s">
        <v>66</v>
      </c>
      <c r="E360" s="17" t="s">
        <v>22</v>
      </c>
      <c r="F360" s="17" t="s">
        <v>26</v>
      </c>
      <c r="G360" s="18"/>
      <c r="H360" s="19">
        <f>H361+H362+H363+H364+H365+H366+H367+H368+H369+H370+H371+H372+H373+H374+H375+H376+H377+H378+H379+H380+H381+H382+H383+H384+H385</f>
        <v>48357722.399999999</v>
      </c>
      <c r="I360" s="19">
        <f>SUM(I361:I385)</f>
        <v>42767858.710000001</v>
      </c>
      <c r="J360" s="19">
        <f>SUM(J361:J385)</f>
        <v>42384329.710000001</v>
      </c>
      <c r="K360" s="19">
        <f t="shared" ref="K360:L360" si="135">SUM(K361:K385)</f>
        <v>46346375</v>
      </c>
      <c r="L360" s="19">
        <f t="shared" si="135"/>
        <v>43471044.799999997</v>
      </c>
    </row>
    <row r="361" spans="1:12" ht="38.25" outlineLevel="7">
      <c r="A361" s="25" t="s">
        <v>118</v>
      </c>
      <c r="B361" s="26" t="s">
        <v>9</v>
      </c>
      <c r="C361" s="26" t="s">
        <v>65</v>
      </c>
      <c r="D361" s="26" t="s">
        <v>66</v>
      </c>
      <c r="E361" s="26" t="s">
        <v>22</v>
      </c>
      <c r="F361" s="26" t="s">
        <v>26</v>
      </c>
      <c r="G361" s="27" t="s">
        <v>16</v>
      </c>
      <c r="H361" s="23">
        <v>1206952</v>
      </c>
      <c r="I361" s="23">
        <v>996095.97</v>
      </c>
      <c r="J361" s="23">
        <v>996095.97</v>
      </c>
      <c r="K361" s="44">
        <v>1156176</v>
      </c>
      <c r="L361" s="24">
        <v>1084446</v>
      </c>
    </row>
    <row r="362" spans="1:12" ht="38.25" outlineLevel="7">
      <c r="A362" s="25" t="s">
        <v>111</v>
      </c>
      <c r="B362" s="26" t="s">
        <v>9</v>
      </c>
      <c r="C362" s="26" t="s">
        <v>65</v>
      </c>
      <c r="D362" s="26" t="s">
        <v>66</v>
      </c>
      <c r="E362" s="26" t="s">
        <v>22</v>
      </c>
      <c r="F362" s="26" t="s">
        <v>26</v>
      </c>
      <c r="G362" s="27" t="s">
        <v>16</v>
      </c>
      <c r="H362" s="23">
        <v>2057760</v>
      </c>
      <c r="I362" s="23">
        <v>1057760</v>
      </c>
      <c r="J362" s="23">
        <v>1057760</v>
      </c>
      <c r="K362" s="44">
        <v>1971190</v>
      </c>
      <c r="L362" s="24">
        <v>1848897</v>
      </c>
    </row>
    <row r="363" spans="1:12" ht="38.25" outlineLevel="7">
      <c r="A363" s="25" t="s">
        <v>119</v>
      </c>
      <c r="B363" s="26" t="s">
        <v>9</v>
      </c>
      <c r="C363" s="26" t="s">
        <v>65</v>
      </c>
      <c r="D363" s="26" t="s">
        <v>66</v>
      </c>
      <c r="E363" s="26" t="s">
        <v>22</v>
      </c>
      <c r="F363" s="26" t="s">
        <v>26</v>
      </c>
      <c r="G363" s="27" t="s">
        <v>16</v>
      </c>
      <c r="H363" s="23">
        <v>1220815</v>
      </c>
      <c r="I363" s="23">
        <v>1049996.26</v>
      </c>
      <c r="J363" s="23">
        <v>1049996.26</v>
      </c>
      <c r="K363" s="44">
        <v>1169455</v>
      </c>
      <c r="L363" s="24">
        <v>1096902</v>
      </c>
    </row>
    <row r="364" spans="1:12" ht="38.25" outlineLevel="7">
      <c r="A364" s="25" t="s">
        <v>107</v>
      </c>
      <c r="B364" s="26" t="s">
        <v>9</v>
      </c>
      <c r="C364" s="26" t="s">
        <v>65</v>
      </c>
      <c r="D364" s="26" t="s">
        <v>66</v>
      </c>
      <c r="E364" s="26" t="s">
        <v>22</v>
      </c>
      <c r="F364" s="26" t="s">
        <v>26</v>
      </c>
      <c r="G364" s="27" t="s">
        <v>16</v>
      </c>
      <c r="H364" s="23">
        <v>1462300</v>
      </c>
      <c r="I364" s="23">
        <v>1448647.4</v>
      </c>
      <c r="J364" s="23">
        <v>1483072.4</v>
      </c>
      <c r="K364" s="44">
        <v>1401509</v>
      </c>
      <c r="L364" s="24">
        <v>1314560</v>
      </c>
    </row>
    <row r="365" spans="1:12" ht="38.25" outlineLevel="7">
      <c r="A365" s="25" t="s">
        <v>100</v>
      </c>
      <c r="B365" s="26" t="s">
        <v>9</v>
      </c>
      <c r="C365" s="26" t="s">
        <v>65</v>
      </c>
      <c r="D365" s="26" t="s">
        <v>66</v>
      </c>
      <c r="E365" s="26" t="s">
        <v>22</v>
      </c>
      <c r="F365" s="26" t="s">
        <v>26</v>
      </c>
      <c r="G365" s="27" t="s">
        <v>16</v>
      </c>
      <c r="H365" s="23">
        <v>570964</v>
      </c>
      <c r="I365" s="23">
        <v>570964</v>
      </c>
      <c r="J365" s="23">
        <v>626865</v>
      </c>
      <c r="K365" s="44">
        <v>546944</v>
      </c>
      <c r="L365" s="24">
        <v>513011</v>
      </c>
    </row>
    <row r="366" spans="1:12" ht="38.25" outlineLevel="7">
      <c r="A366" s="25" t="s">
        <v>114</v>
      </c>
      <c r="B366" s="26" t="s">
        <v>9</v>
      </c>
      <c r="C366" s="26" t="s">
        <v>65</v>
      </c>
      <c r="D366" s="26" t="s">
        <v>66</v>
      </c>
      <c r="E366" s="26" t="s">
        <v>22</v>
      </c>
      <c r="F366" s="26" t="s">
        <v>26</v>
      </c>
      <c r="G366" s="27" t="s">
        <v>16</v>
      </c>
      <c r="H366" s="23">
        <v>3145133.6</v>
      </c>
      <c r="I366" s="23">
        <v>1138016</v>
      </c>
      <c r="J366" s="23">
        <v>1138016</v>
      </c>
      <c r="K366" s="44">
        <v>3013163</v>
      </c>
      <c r="L366" s="24">
        <v>2826227.8</v>
      </c>
    </row>
    <row r="367" spans="1:12" ht="38.25" outlineLevel="7">
      <c r="A367" s="25" t="s">
        <v>115</v>
      </c>
      <c r="B367" s="26" t="s">
        <v>9</v>
      </c>
      <c r="C367" s="26" t="s">
        <v>65</v>
      </c>
      <c r="D367" s="26" t="s">
        <v>66</v>
      </c>
      <c r="E367" s="26" t="s">
        <v>22</v>
      </c>
      <c r="F367" s="26" t="s">
        <v>26</v>
      </c>
      <c r="G367" s="27" t="s">
        <v>16</v>
      </c>
      <c r="H367" s="23">
        <v>578849</v>
      </c>
      <c r="I367" s="23">
        <v>430830</v>
      </c>
      <c r="J367" s="23">
        <v>430830</v>
      </c>
      <c r="K367" s="44">
        <v>555427</v>
      </c>
      <c r="L367" s="24">
        <v>520968</v>
      </c>
    </row>
    <row r="368" spans="1:12" ht="38.25" outlineLevel="7">
      <c r="A368" s="25" t="s">
        <v>120</v>
      </c>
      <c r="B368" s="26" t="s">
        <v>9</v>
      </c>
      <c r="C368" s="26" t="s">
        <v>65</v>
      </c>
      <c r="D368" s="26" t="s">
        <v>66</v>
      </c>
      <c r="E368" s="26" t="s">
        <v>22</v>
      </c>
      <c r="F368" s="26" t="s">
        <v>26</v>
      </c>
      <c r="G368" s="27" t="s">
        <v>16</v>
      </c>
      <c r="H368" s="23">
        <v>1653352</v>
      </c>
      <c r="I368" s="23">
        <v>1468652</v>
      </c>
      <c r="J368" s="23">
        <v>1468652</v>
      </c>
      <c r="K368" s="44">
        <v>1583795</v>
      </c>
      <c r="L368" s="24">
        <v>1485537</v>
      </c>
    </row>
    <row r="369" spans="1:12" ht="38.25" outlineLevel="7">
      <c r="A369" s="25" t="s">
        <v>121</v>
      </c>
      <c r="B369" s="26" t="s">
        <v>9</v>
      </c>
      <c r="C369" s="26" t="s">
        <v>65</v>
      </c>
      <c r="D369" s="26" t="s">
        <v>66</v>
      </c>
      <c r="E369" s="26" t="s">
        <v>22</v>
      </c>
      <c r="F369" s="26" t="s">
        <v>26</v>
      </c>
      <c r="G369" s="27" t="s">
        <v>16</v>
      </c>
      <c r="H369" s="23">
        <v>1409301</v>
      </c>
      <c r="I369" s="23">
        <v>512805</v>
      </c>
      <c r="J369" s="23">
        <v>512805</v>
      </c>
      <c r="K369" s="44">
        <v>1350012</v>
      </c>
      <c r="L369" s="24">
        <v>1266257</v>
      </c>
    </row>
    <row r="370" spans="1:12" ht="38.25" outlineLevel="7">
      <c r="A370" s="25" t="s">
        <v>108</v>
      </c>
      <c r="B370" s="26" t="s">
        <v>9</v>
      </c>
      <c r="C370" s="26" t="s">
        <v>65</v>
      </c>
      <c r="D370" s="26" t="s">
        <v>66</v>
      </c>
      <c r="E370" s="26" t="s">
        <v>22</v>
      </c>
      <c r="F370" s="26" t="s">
        <v>26</v>
      </c>
      <c r="G370" s="27" t="s">
        <v>16</v>
      </c>
      <c r="H370" s="23">
        <v>217611</v>
      </c>
      <c r="I370" s="23">
        <v>217611</v>
      </c>
      <c r="J370" s="23">
        <v>225620</v>
      </c>
      <c r="K370" s="44">
        <v>208456</v>
      </c>
      <c r="L370" s="24">
        <v>195523</v>
      </c>
    </row>
    <row r="371" spans="1:12" ht="38.25" outlineLevel="7">
      <c r="A371" s="25" t="s">
        <v>109</v>
      </c>
      <c r="B371" s="26" t="s">
        <v>9</v>
      </c>
      <c r="C371" s="26" t="s">
        <v>65</v>
      </c>
      <c r="D371" s="26" t="s">
        <v>66</v>
      </c>
      <c r="E371" s="26" t="s">
        <v>22</v>
      </c>
      <c r="F371" s="26" t="s">
        <v>26</v>
      </c>
      <c r="G371" s="27" t="s">
        <v>16</v>
      </c>
      <c r="H371" s="23">
        <v>442670</v>
      </c>
      <c r="I371" s="23">
        <v>442670</v>
      </c>
      <c r="J371" s="23">
        <v>442670</v>
      </c>
      <c r="K371" s="44">
        <v>424570</v>
      </c>
      <c r="L371" s="24">
        <v>398229</v>
      </c>
    </row>
    <row r="372" spans="1:12" ht="38.25" outlineLevel="7">
      <c r="A372" s="25" t="s">
        <v>122</v>
      </c>
      <c r="B372" s="26" t="s">
        <v>9</v>
      </c>
      <c r="C372" s="26" t="s">
        <v>65</v>
      </c>
      <c r="D372" s="26" t="s">
        <v>66</v>
      </c>
      <c r="E372" s="26" t="s">
        <v>22</v>
      </c>
      <c r="F372" s="26" t="s">
        <v>26</v>
      </c>
      <c r="G372" s="27" t="s">
        <v>16</v>
      </c>
      <c r="H372" s="23">
        <v>191730</v>
      </c>
      <c r="I372" s="23">
        <v>107679</v>
      </c>
      <c r="J372" s="23">
        <v>107679</v>
      </c>
      <c r="K372" s="44">
        <v>183664</v>
      </c>
      <c r="L372" s="24">
        <v>172269</v>
      </c>
    </row>
    <row r="373" spans="1:12" ht="38.25" outlineLevel="7">
      <c r="A373" s="25" t="s">
        <v>123</v>
      </c>
      <c r="B373" s="26" t="s">
        <v>9</v>
      </c>
      <c r="C373" s="26" t="s">
        <v>65</v>
      </c>
      <c r="D373" s="26" t="s">
        <v>66</v>
      </c>
      <c r="E373" s="26" t="s">
        <v>22</v>
      </c>
      <c r="F373" s="26" t="s">
        <v>26</v>
      </c>
      <c r="G373" s="27" t="s">
        <v>16</v>
      </c>
      <c r="H373" s="23">
        <v>281112</v>
      </c>
      <c r="I373" s="23">
        <v>281112</v>
      </c>
      <c r="J373" s="23">
        <v>303650</v>
      </c>
      <c r="K373" s="44">
        <v>269286</v>
      </c>
      <c r="L373" s="24">
        <v>252579</v>
      </c>
    </row>
    <row r="374" spans="1:12" ht="38.25" outlineLevel="7">
      <c r="A374" s="25" t="s">
        <v>124</v>
      </c>
      <c r="B374" s="26" t="s">
        <v>9</v>
      </c>
      <c r="C374" s="26" t="s">
        <v>65</v>
      </c>
      <c r="D374" s="26" t="s">
        <v>66</v>
      </c>
      <c r="E374" s="26" t="s">
        <v>22</v>
      </c>
      <c r="F374" s="26" t="s">
        <v>26</v>
      </c>
      <c r="G374" s="27" t="s">
        <v>16</v>
      </c>
      <c r="H374" s="23">
        <v>875807</v>
      </c>
      <c r="I374" s="23">
        <v>875807</v>
      </c>
      <c r="J374" s="23">
        <v>875807</v>
      </c>
      <c r="K374" s="44">
        <v>838962</v>
      </c>
      <c r="L374" s="24">
        <v>786913</v>
      </c>
    </row>
    <row r="375" spans="1:12" ht="38.25" outlineLevel="7">
      <c r="A375" s="25" t="s">
        <v>95</v>
      </c>
      <c r="B375" s="26" t="s">
        <v>9</v>
      </c>
      <c r="C375" s="26" t="s">
        <v>65</v>
      </c>
      <c r="D375" s="26" t="s">
        <v>66</v>
      </c>
      <c r="E375" s="26" t="s">
        <v>22</v>
      </c>
      <c r="F375" s="26" t="s">
        <v>26</v>
      </c>
      <c r="G375" s="27" t="s">
        <v>16</v>
      </c>
      <c r="H375" s="23">
        <v>15272176.699999999</v>
      </c>
      <c r="I375" s="23">
        <v>15272176.699999999</v>
      </c>
      <c r="J375" s="23">
        <v>15272176.699999999</v>
      </c>
      <c r="K375" s="44">
        <v>14640405</v>
      </c>
      <c r="L375" s="24">
        <v>13732114</v>
      </c>
    </row>
    <row r="376" spans="1:12" ht="38.25" outlineLevel="7">
      <c r="A376" s="25" t="s">
        <v>125</v>
      </c>
      <c r="B376" s="26" t="s">
        <v>9</v>
      </c>
      <c r="C376" s="26" t="s">
        <v>65</v>
      </c>
      <c r="D376" s="26" t="s">
        <v>66</v>
      </c>
      <c r="E376" s="26" t="s">
        <v>22</v>
      </c>
      <c r="F376" s="26" t="s">
        <v>26</v>
      </c>
      <c r="G376" s="27" t="s">
        <v>16</v>
      </c>
      <c r="H376" s="23">
        <v>1519115</v>
      </c>
      <c r="I376" s="23">
        <v>1519115</v>
      </c>
      <c r="J376" s="23">
        <v>1519115</v>
      </c>
      <c r="K376" s="44">
        <v>1455206</v>
      </c>
      <c r="L376" s="24">
        <v>1364925</v>
      </c>
    </row>
    <row r="377" spans="1:12" ht="38.25" outlineLevel="7">
      <c r="A377" s="25" t="s">
        <v>96</v>
      </c>
      <c r="B377" s="26" t="s">
        <v>9</v>
      </c>
      <c r="C377" s="26" t="s">
        <v>65</v>
      </c>
      <c r="D377" s="26" t="s">
        <v>66</v>
      </c>
      <c r="E377" s="26" t="s">
        <v>22</v>
      </c>
      <c r="F377" s="26" t="s">
        <v>26</v>
      </c>
      <c r="G377" s="27" t="s">
        <v>16</v>
      </c>
      <c r="H377" s="23">
        <v>9575621</v>
      </c>
      <c r="I377" s="23">
        <v>9575621</v>
      </c>
      <c r="J377" s="23">
        <v>9052621</v>
      </c>
      <c r="K377" s="44">
        <v>9181862</v>
      </c>
      <c r="L377" s="24">
        <v>8612219</v>
      </c>
    </row>
    <row r="378" spans="1:12" ht="38.25" outlineLevel="7">
      <c r="A378" s="25" t="s">
        <v>126</v>
      </c>
      <c r="B378" s="26" t="s">
        <v>9</v>
      </c>
      <c r="C378" s="26" t="s">
        <v>65</v>
      </c>
      <c r="D378" s="26" t="s">
        <v>66</v>
      </c>
      <c r="E378" s="26" t="s">
        <v>22</v>
      </c>
      <c r="F378" s="26" t="s">
        <v>26</v>
      </c>
      <c r="G378" s="27" t="s">
        <v>16</v>
      </c>
      <c r="H378" s="23">
        <v>1666948</v>
      </c>
      <c r="I378" s="23">
        <v>1037518</v>
      </c>
      <c r="J378" s="23">
        <v>1037518</v>
      </c>
      <c r="K378" s="44">
        <v>1596820</v>
      </c>
      <c r="L378" s="24">
        <v>1497753</v>
      </c>
    </row>
    <row r="379" spans="1:12" ht="38.25" outlineLevel="7">
      <c r="A379" s="25" t="s">
        <v>127</v>
      </c>
      <c r="B379" s="26" t="s">
        <v>9</v>
      </c>
      <c r="C379" s="26" t="s">
        <v>65</v>
      </c>
      <c r="D379" s="26" t="s">
        <v>66</v>
      </c>
      <c r="E379" s="26" t="s">
        <v>22</v>
      </c>
      <c r="F379" s="26" t="s">
        <v>26</v>
      </c>
      <c r="G379" s="27" t="s">
        <v>16</v>
      </c>
      <c r="H379" s="23">
        <v>694827</v>
      </c>
      <c r="I379" s="23">
        <v>694827</v>
      </c>
      <c r="J379" s="23">
        <v>694827</v>
      </c>
      <c r="K379" s="44">
        <v>665596</v>
      </c>
      <c r="L379" s="24">
        <v>624302</v>
      </c>
    </row>
    <row r="380" spans="1:12" ht="38.25" outlineLevel="7">
      <c r="A380" s="25" t="s">
        <v>128</v>
      </c>
      <c r="B380" s="26" t="s">
        <v>9</v>
      </c>
      <c r="C380" s="26" t="s">
        <v>65</v>
      </c>
      <c r="D380" s="26" t="s">
        <v>66</v>
      </c>
      <c r="E380" s="26" t="s">
        <v>22</v>
      </c>
      <c r="F380" s="26" t="s">
        <v>26</v>
      </c>
      <c r="G380" s="27" t="s">
        <v>16</v>
      </c>
      <c r="H380" s="23">
        <v>822598</v>
      </c>
      <c r="I380" s="23">
        <v>822598</v>
      </c>
      <c r="J380" s="23">
        <v>822598</v>
      </c>
      <c r="K380" s="44">
        <v>787991</v>
      </c>
      <c r="L380" s="24">
        <v>739104</v>
      </c>
    </row>
    <row r="381" spans="1:12" ht="25.5" outlineLevel="7">
      <c r="A381" s="25" t="s">
        <v>129</v>
      </c>
      <c r="B381" s="26" t="s">
        <v>9</v>
      </c>
      <c r="C381" s="26" t="s">
        <v>65</v>
      </c>
      <c r="D381" s="26" t="s">
        <v>66</v>
      </c>
      <c r="E381" s="26" t="s">
        <v>22</v>
      </c>
      <c r="F381" s="26" t="s">
        <v>26</v>
      </c>
      <c r="G381" s="27" t="s">
        <v>16</v>
      </c>
      <c r="H381" s="23">
        <v>580296</v>
      </c>
      <c r="I381" s="23">
        <v>580296</v>
      </c>
      <c r="J381" s="23">
        <v>598894</v>
      </c>
      <c r="K381" s="44">
        <v>555881.19999999995</v>
      </c>
      <c r="L381" s="24">
        <v>521396</v>
      </c>
    </row>
    <row r="382" spans="1:12" ht="38.25" outlineLevel="7">
      <c r="A382" s="25" t="s">
        <v>130</v>
      </c>
      <c r="B382" s="26" t="s">
        <v>9</v>
      </c>
      <c r="C382" s="26" t="s">
        <v>65</v>
      </c>
      <c r="D382" s="26" t="s">
        <v>66</v>
      </c>
      <c r="E382" s="26" t="s">
        <v>22</v>
      </c>
      <c r="F382" s="26" t="s">
        <v>26</v>
      </c>
      <c r="G382" s="27" t="s">
        <v>16</v>
      </c>
      <c r="H382" s="23">
        <v>448934</v>
      </c>
      <c r="I382" s="23">
        <v>431102</v>
      </c>
      <c r="J382" s="23">
        <v>431102</v>
      </c>
      <c r="K382" s="44">
        <v>430047</v>
      </c>
      <c r="L382" s="24">
        <v>403367</v>
      </c>
    </row>
    <row r="383" spans="1:12" ht="38.25" outlineLevel="7">
      <c r="A383" s="25" t="s">
        <v>131</v>
      </c>
      <c r="B383" s="26" t="s">
        <v>9</v>
      </c>
      <c r="C383" s="26" t="s">
        <v>65</v>
      </c>
      <c r="D383" s="26" t="s">
        <v>66</v>
      </c>
      <c r="E383" s="26" t="s">
        <v>22</v>
      </c>
      <c r="F383" s="26" t="s">
        <v>26</v>
      </c>
      <c r="G383" s="27" t="s">
        <v>16</v>
      </c>
      <c r="H383" s="23">
        <v>217611</v>
      </c>
      <c r="I383" s="23">
        <v>112194</v>
      </c>
      <c r="J383" s="23">
        <v>112194</v>
      </c>
      <c r="K383" s="44">
        <v>208456</v>
      </c>
      <c r="L383" s="24">
        <v>195523</v>
      </c>
    </row>
    <row r="384" spans="1:12" ht="38.25" outlineLevel="7">
      <c r="A384" s="25" t="s">
        <v>132</v>
      </c>
      <c r="B384" s="26" t="s">
        <v>9</v>
      </c>
      <c r="C384" s="26" t="s">
        <v>65</v>
      </c>
      <c r="D384" s="26" t="s">
        <v>66</v>
      </c>
      <c r="E384" s="26" t="s">
        <v>22</v>
      </c>
      <c r="F384" s="26" t="s">
        <v>26</v>
      </c>
      <c r="G384" s="27" t="s">
        <v>16</v>
      </c>
      <c r="H384" s="23">
        <v>1607939</v>
      </c>
      <c r="I384" s="23">
        <v>1486465.28</v>
      </c>
      <c r="J384" s="23">
        <v>1486465.28</v>
      </c>
      <c r="K384" s="44">
        <v>1540293</v>
      </c>
      <c r="L384" s="24">
        <v>1444733</v>
      </c>
    </row>
    <row r="385" spans="1:13" ht="38.25" outlineLevel="7">
      <c r="A385" s="25" t="s">
        <v>117</v>
      </c>
      <c r="B385" s="26" t="s">
        <v>9</v>
      </c>
      <c r="C385" s="26" t="s">
        <v>65</v>
      </c>
      <c r="D385" s="26" t="s">
        <v>66</v>
      </c>
      <c r="E385" s="26" t="s">
        <v>22</v>
      </c>
      <c r="F385" s="26" t="s">
        <v>26</v>
      </c>
      <c r="G385" s="27" t="s">
        <v>16</v>
      </c>
      <c r="H385" s="23">
        <v>637300.1</v>
      </c>
      <c r="I385" s="23">
        <v>637300.1</v>
      </c>
      <c r="J385" s="23">
        <v>637300.1</v>
      </c>
      <c r="K385" s="44">
        <v>611208.80000000005</v>
      </c>
      <c r="L385" s="24">
        <v>573290</v>
      </c>
    </row>
    <row r="386" spans="1:13" s="3" customFormat="1" ht="25.5" outlineLevel="4">
      <c r="A386" s="16" t="s">
        <v>27</v>
      </c>
      <c r="B386" s="17" t="s">
        <v>9</v>
      </c>
      <c r="C386" s="17" t="s">
        <v>65</v>
      </c>
      <c r="D386" s="17" t="s">
        <v>66</v>
      </c>
      <c r="E386" s="17" t="s">
        <v>22</v>
      </c>
      <c r="F386" s="17" t="s">
        <v>28</v>
      </c>
      <c r="G386" s="18"/>
      <c r="H386" s="19">
        <f>H387+H388+H389+H390+H391+H392+H394+H393</f>
        <v>1295176.19</v>
      </c>
      <c r="I386" s="19">
        <f>I387+I388+I389+I390+I391+I392+I394+I393</f>
        <v>1316671.19</v>
      </c>
      <c r="J386" s="19">
        <f>J387+J388+J389+J390+J391+J392+J394+J393</f>
        <v>1316671.19</v>
      </c>
      <c r="K386" s="19">
        <f t="shared" ref="K386:L386" si="136">K387+K388+K389+K390+K391+K392+K394+K393</f>
        <v>1233723</v>
      </c>
      <c r="L386" s="19">
        <f t="shared" si="136"/>
        <v>1157182.8</v>
      </c>
      <c r="M386" s="61">
        <f>J386+J395</f>
        <v>14125359.91</v>
      </c>
    </row>
    <row r="387" spans="1:13" ht="38.25" outlineLevel="7">
      <c r="A387" s="25" t="s">
        <v>107</v>
      </c>
      <c r="B387" s="26" t="s">
        <v>9</v>
      </c>
      <c r="C387" s="26" t="s">
        <v>65</v>
      </c>
      <c r="D387" s="26" t="s">
        <v>66</v>
      </c>
      <c r="E387" s="26" t="s">
        <v>22</v>
      </c>
      <c r="F387" s="26" t="s">
        <v>28</v>
      </c>
      <c r="G387" s="27" t="s">
        <v>16</v>
      </c>
      <c r="H387" s="23">
        <v>40879</v>
      </c>
      <c r="I387" s="23">
        <v>40879</v>
      </c>
      <c r="J387" s="23">
        <v>40879</v>
      </c>
      <c r="K387" s="44">
        <v>38549</v>
      </c>
      <c r="L387" s="24">
        <v>36156.370000000003</v>
      </c>
    </row>
    <row r="388" spans="1:13" ht="38.25" outlineLevel="7">
      <c r="A388" s="25" t="s">
        <v>114</v>
      </c>
      <c r="B388" s="26" t="s">
        <v>9</v>
      </c>
      <c r="C388" s="26" t="s">
        <v>65</v>
      </c>
      <c r="D388" s="26" t="s">
        <v>66</v>
      </c>
      <c r="E388" s="26" t="s">
        <v>22</v>
      </c>
      <c r="F388" s="26" t="s">
        <v>28</v>
      </c>
      <c r="G388" s="27" t="s">
        <v>16</v>
      </c>
      <c r="H388" s="23">
        <v>19384</v>
      </c>
      <c r="I388" s="23">
        <v>0</v>
      </c>
      <c r="J388" s="23">
        <v>0</v>
      </c>
      <c r="K388" s="44">
        <v>18464</v>
      </c>
      <c r="L388" s="24">
        <v>17318.740000000002</v>
      </c>
    </row>
    <row r="389" spans="1:13" ht="38.25" outlineLevel="7">
      <c r="A389" s="25" t="s">
        <v>115</v>
      </c>
      <c r="B389" s="26" t="s">
        <v>9</v>
      </c>
      <c r="C389" s="26" t="s">
        <v>65</v>
      </c>
      <c r="D389" s="26" t="s">
        <v>66</v>
      </c>
      <c r="E389" s="26" t="s">
        <v>22</v>
      </c>
      <c r="F389" s="26" t="s">
        <v>28</v>
      </c>
      <c r="G389" s="27" t="s">
        <v>16</v>
      </c>
      <c r="H389" s="23">
        <v>52217</v>
      </c>
      <c r="I389" s="23">
        <v>52217</v>
      </c>
      <c r="J389" s="23">
        <v>52217</v>
      </c>
      <c r="K389" s="44">
        <v>49739</v>
      </c>
      <c r="L389" s="24">
        <v>46653.59</v>
      </c>
    </row>
    <row r="390" spans="1:13" ht="38.25" outlineLevel="7">
      <c r="A390" s="25" t="s">
        <v>109</v>
      </c>
      <c r="B390" s="26" t="s">
        <v>9</v>
      </c>
      <c r="C390" s="26" t="s">
        <v>65</v>
      </c>
      <c r="D390" s="26" t="s">
        <v>66</v>
      </c>
      <c r="E390" s="26" t="s">
        <v>22</v>
      </c>
      <c r="F390" s="26" t="s">
        <v>28</v>
      </c>
      <c r="G390" s="27" t="s">
        <v>16</v>
      </c>
      <c r="H390" s="23">
        <v>29346</v>
      </c>
      <c r="I390" s="23">
        <v>29346</v>
      </c>
      <c r="J390" s="23">
        <v>29346</v>
      </c>
      <c r="K390" s="44">
        <v>27954</v>
      </c>
      <c r="L390" s="24">
        <v>26219.360000000001</v>
      </c>
    </row>
    <row r="391" spans="1:13" ht="38.25" outlineLevel="7">
      <c r="A391" s="25" t="s">
        <v>95</v>
      </c>
      <c r="B391" s="26" t="s">
        <v>9</v>
      </c>
      <c r="C391" s="26" t="s">
        <v>65</v>
      </c>
      <c r="D391" s="26" t="s">
        <v>66</v>
      </c>
      <c r="E391" s="26" t="s">
        <v>22</v>
      </c>
      <c r="F391" s="26" t="s">
        <v>28</v>
      </c>
      <c r="G391" s="27" t="s">
        <v>16</v>
      </c>
      <c r="H391" s="23">
        <v>602558.18999999994</v>
      </c>
      <c r="I391" s="23">
        <v>602558.18999999994</v>
      </c>
      <c r="J391" s="23">
        <v>602558.18999999994</v>
      </c>
      <c r="K391" s="44">
        <v>573968</v>
      </c>
      <c r="L391" s="24">
        <v>455951.98</v>
      </c>
    </row>
    <row r="392" spans="1:13" ht="38.25" outlineLevel="7">
      <c r="A392" s="25" t="s">
        <v>96</v>
      </c>
      <c r="B392" s="26" t="s">
        <v>9</v>
      </c>
      <c r="C392" s="26" t="s">
        <v>65</v>
      </c>
      <c r="D392" s="26" t="s">
        <v>66</v>
      </c>
      <c r="E392" s="26" t="s">
        <v>22</v>
      </c>
      <c r="F392" s="26" t="s">
        <v>28</v>
      </c>
      <c r="G392" s="27" t="s">
        <v>16</v>
      </c>
      <c r="H392" s="23">
        <v>510324</v>
      </c>
      <c r="I392" s="23">
        <v>510324</v>
      </c>
      <c r="J392" s="23">
        <v>510324</v>
      </c>
      <c r="K392" s="44">
        <v>486110</v>
      </c>
      <c r="L392" s="24">
        <v>538359.17000000004</v>
      </c>
    </row>
    <row r="393" spans="1:13" ht="38.25" outlineLevel="7">
      <c r="A393" s="25" t="s">
        <v>135</v>
      </c>
      <c r="B393" s="26" t="s">
        <v>9</v>
      </c>
      <c r="C393" s="26" t="s">
        <v>65</v>
      </c>
      <c r="D393" s="26" t="s">
        <v>66</v>
      </c>
      <c r="E393" s="26" t="s">
        <v>22</v>
      </c>
      <c r="F393" s="26" t="s">
        <v>28</v>
      </c>
      <c r="G393" s="27" t="s">
        <v>16</v>
      </c>
      <c r="H393" s="23">
        <v>0</v>
      </c>
      <c r="I393" s="23">
        <v>40879</v>
      </c>
      <c r="J393" s="23">
        <v>40879</v>
      </c>
      <c r="K393" s="44">
        <v>0</v>
      </c>
      <c r="L393" s="24">
        <v>0</v>
      </c>
    </row>
    <row r="394" spans="1:13" ht="38.25" outlineLevel="7">
      <c r="A394" s="25" t="s">
        <v>117</v>
      </c>
      <c r="B394" s="26" t="s">
        <v>9</v>
      </c>
      <c r="C394" s="26" t="s">
        <v>65</v>
      </c>
      <c r="D394" s="26" t="s">
        <v>66</v>
      </c>
      <c r="E394" s="26" t="s">
        <v>22</v>
      </c>
      <c r="F394" s="26" t="s">
        <v>28</v>
      </c>
      <c r="G394" s="27" t="s">
        <v>16</v>
      </c>
      <c r="H394" s="23">
        <v>40468</v>
      </c>
      <c r="I394" s="23">
        <v>40468</v>
      </c>
      <c r="J394" s="23">
        <v>40468</v>
      </c>
      <c r="K394" s="44">
        <v>38939</v>
      </c>
      <c r="L394" s="24">
        <v>36523.589999999997</v>
      </c>
    </row>
    <row r="395" spans="1:13" s="3" customFormat="1" ht="25.5" outlineLevel="4">
      <c r="A395" s="16" t="s">
        <v>29</v>
      </c>
      <c r="B395" s="17" t="s">
        <v>9</v>
      </c>
      <c r="C395" s="17" t="s">
        <v>65</v>
      </c>
      <c r="D395" s="17" t="s">
        <v>66</v>
      </c>
      <c r="E395" s="17" t="s">
        <v>22</v>
      </c>
      <c r="F395" s="17" t="s">
        <v>30</v>
      </c>
      <c r="G395" s="18"/>
      <c r="H395" s="19">
        <f>H396+H397+H398+H399+H400+H401+H402+H403+H404+H405+H406+H407+H408+H409+H410+H411+H412+H413+H414+H415+H416+H417+H418+H419+H420</f>
        <v>14604887.699999999</v>
      </c>
      <c r="I395" s="19">
        <f>I396+I397+I398+I399+I400+I401+I402+I403+I404+I405+I406+I407+I408+I409+I410+I411+I412+I413+I414+I415+I416+I417+I418+I419+I420</f>
        <v>12924515.180000002</v>
      </c>
      <c r="J395" s="19">
        <f>J396+J397+J398+J399+J400+J401+J402+J403+J404+J405+J406+J407+J408+J409+J410+J411+J412+J413+J414+J415+J416+J417+J418+J419+J420</f>
        <v>12808688.720000001</v>
      </c>
      <c r="K395" s="37">
        <f t="shared" ref="K395:L395" si="137">K396+K397+K398+K399+K400+K401+K402+K403+K404+K405+K406+K407+K408+K409+K410+K411+K412+K413+K414+K415+K416+K417+K418+K419+K420</f>
        <v>13997425.199999999</v>
      </c>
      <c r="L395" s="38">
        <f t="shared" si="137"/>
        <v>13129024.6</v>
      </c>
    </row>
    <row r="396" spans="1:13" ht="38.25" outlineLevel="7">
      <c r="A396" s="25" t="s">
        <v>133</v>
      </c>
      <c r="B396" s="26" t="s">
        <v>9</v>
      </c>
      <c r="C396" s="26" t="s">
        <v>65</v>
      </c>
      <c r="D396" s="26" t="s">
        <v>66</v>
      </c>
      <c r="E396" s="26" t="s">
        <v>22</v>
      </c>
      <c r="F396" s="26" t="s">
        <v>30</v>
      </c>
      <c r="G396" s="27" t="s">
        <v>16</v>
      </c>
      <c r="H396" s="23">
        <v>364500</v>
      </c>
      <c r="I396" s="23">
        <v>300652.78999999998</v>
      </c>
      <c r="J396" s="23">
        <v>300652.78999999998</v>
      </c>
      <c r="K396" s="44">
        <v>349165</v>
      </c>
      <c r="L396" s="24">
        <v>327503</v>
      </c>
    </row>
    <row r="397" spans="1:13" ht="38.25" outlineLevel="7">
      <c r="A397" s="25" t="s">
        <v>111</v>
      </c>
      <c r="B397" s="26" t="s">
        <v>9</v>
      </c>
      <c r="C397" s="26" t="s">
        <v>65</v>
      </c>
      <c r="D397" s="26" t="s">
        <v>66</v>
      </c>
      <c r="E397" s="26" t="s">
        <v>22</v>
      </c>
      <c r="F397" s="26" t="s">
        <v>30</v>
      </c>
      <c r="G397" s="27" t="s">
        <v>16</v>
      </c>
      <c r="H397" s="23">
        <v>621444</v>
      </c>
      <c r="I397" s="23">
        <v>319444</v>
      </c>
      <c r="J397" s="23">
        <v>319444</v>
      </c>
      <c r="K397" s="44">
        <v>595300</v>
      </c>
      <c r="L397" s="24">
        <v>558367</v>
      </c>
    </row>
    <row r="398" spans="1:13" ht="38.25" outlineLevel="7">
      <c r="A398" s="25" t="s">
        <v>119</v>
      </c>
      <c r="B398" s="26" t="s">
        <v>9</v>
      </c>
      <c r="C398" s="26" t="s">
        <v>65</v>
      </c>
      <c r="D398" s="26" t="s">
        <v>66</v>
      </c>
      <c r="E398" s="26" t="s">
        <v>22</v>
      </c>
      <c r="F398" s="26" t="s">
        <v>30</v>
      </c>
      <c r="G398" s="27" t="s">
        <v>16</v>
      </c>
      <c r="H398" s="23">
        <v>368686</v>
      </c>
      <c r="I398" s="23">
        <v>317296.83</v>
      </c>
      <c r="J398" s="23">
        <v>317296.83</v>
      </c>
      <c r="K398" s="44">
        <v>353175</v>
      </c>
      <c r="L398" s="24">
        <v>331264</v>
      </c>
    </row>
    <row r="399" spans="1:13" ht="38.25" outlineLevel="7">
      <c r="A399" s="25" t="s">
        <v>107</v>
      </c>
      <c r="B399" s="26" t="s">
        <v>9</v>
      </c>
      <c r="C399" s="26" t="s">
        <v>65</v>
      </c>
      <c r="D399" s="26" t="s">
        <v>66</v>
      </c>
      <c r="E399" s="26" t="s">
        <v>22</v>
      </c>
      <c r="F399" s="26" t="s">
        <v>30</v>
      </c>
      <c r="G399" s="27" t="s">
        <v>16</v>
      </c>
      <c r="H399" s="23">
        <v>441614</v>
      </c>
      <c r="I399" s="23">
        <v>437490.91</v>
      </c>
      <c r="J399" s="23">
        <v>447886.91</v>
      </c>
      <c r="K399" s="44">
        <v>423256</v>
      </c>
      <c r="L399" s="24">
        <v>396996.41</v>
      </c>
    </row>
    <row r="400" spans="1:13" ht="38.25" outlineLevel="7">
      <c r="A400" s="25" t="s">
        <v>100</v>
      </c>
      <c r="B400" s="26" t="s">
        <v>9</v>
      </c>
      <c r="C400" s="26" t="s">
        <v>65</v>
      </c>
      <c r="D400" s="26" t="s">
        <v>66</v>
      </c>
      <c r="E400" s="26" t="s">
        <v>22</v>
      </c>
      <c r="F400" s="26" t="s">
        <v>30</v>
      </c>
      <c r="G400" s="27" t="s">
        <v>16</v>
      </c>
      <c r="H400" s="23">
        <v>172431</v>
      </c>
      <c r="I400" s="23">
        <v>172431</v>
      </c>
      <c r="J400" s="23">
        <v>189313</v>
      </c>
      <c r="K400" s="44">
        <v>165177</v>
      </c>
      <c r="L400" s="24">
        <v>154927.4</v>
      </c>
    </row>
    <row r="401" spans="1:12" ht="38.25" outlineLevel="7">
      <c r="A401" s="25" t="s">
        <v>114</v>
      </c>
      <c r="B401" s="26" t="s">
        <v>9</v>
      </c>
      <c r="C401" s="26" t="s">
        <v>65</v>
      </c>
      <c r="D401" s="26" t="s">
        <v>66</v>
      </c>
      <c r="E401" s="26" t="s">
        <v>22</v>
      </c>
      <c r="F401" s="26" t="s">
        <v>30</v>
      </c>
      <c r="G401" s="27" t="s">
        <v>16</v>
      </c>
      <c r="H401" s="23">
        <v>949831</v>
      </c>
      <c r="I401" s="23">
        <v>343681</v>
      </c>
      <c r="J401" s="23">
        <v>343681</v>
      </c>
      <c r="K401" s="44">
        <v>909976</v>
      </c>
      <c r="L401" s="24">
        <v>853521.26</v>
      </c>
    </row>
    <row r="402" spans="1:12" ht="38.25" outlineLevel="7">
      <c r="A402" s="25" t="s">
        <v>115</v>
      </c>
      <c r="B402" s="26" t="s">
        <v>9</v>
      </c>
      <c r="C402" s="26" t="s">
        <v>65</v>
      </c>
      <c r="D402" s="26" t="s">
        <v>66</v>
      </c>
      <c r="E402" s="26" t="s">
        <v>22</v>
      </c>
      <c r="F402" s="26" t="s">
        <v>30</v>
      </c>
      <c r="G402" s="27" t="s">
        <v>16</v>
      </c>
      <c r="H402" s="23">
        <v>174812</v>
      </c>
      <c r="I402" s="23">
        <v>130113</v>
      </c>
      <c r="J402" s="23">
        <v>130113</v>
      </c>
      <c r="K402" s="44">
        <v>167739</v>
      </c>
      <c r="L402" s="24">
        <v>157332.41</v>
      </c>
    </row>
    <row r="403" spans="1:12" ht="38.25" outlineLevel="7">
      <c r="A403" s="25" t="s">
        <v>120</v>
      </c>
      <c r="B403" s="26" t="s">
        <v>9</v>
      </c>
      <c r="C403" s="26" t="s">
        <v>65</v>
      </c>
      <c r="D403" s="26" t="s">
        <v>66</v>
      </c>
      <c r="E403" s="26" t="s">
        <v>22</v>
      </c>
      <c r="F403" s="26" t="s">
        <v>30</v>
      </c>
      <c r="G403" s="27" t="s">
        <v>16</v>
      </c>
      <c r="H403" s="23">
        <v>499312</v>
      </c>
      <c r="I403" s="23">
        <v>443532</v>
      </c>
      <c r="J403" s="23">
        <v>443532</v>
      </c>
      <c r="K403" s="44">
        <v>478306</v>
      </c>
      <c r="L403" s="24">
        <v>448632</v>
      </c>
    </row>
    <row r="404" spans="1:12" ht="38.25" outlineLevel="7">
      <c r="A404" s="25" t="s">
        <v>121</v>
      </c>
      <c r="B404" s="26" t="s">
        <v>9</v>
      </c>
      <c r="C404" s="26" t="s">
        <v>65</v>
      </c>
      <c r="D404" s="26" t="s">
        <v>66</v>
      </c>
      <c r="E404" s="26" t="s">
        <v>22</v>
      </c>
      <c r="F404" s="26" t="s">
        <v>30</v>
      </c>
      <c r="G404" s="27" t="s">
        <v>16</v>
      </c>
      <c r="H404" s="23">
        <v>425609</v>
      </c>
      <c r="I404" s="23">
        <v>153009</v>
      </c>
      <c r="J404" s="23">
        <v>153009</v>
      </c>
      <c r="K404" s="44">
        <v>407704</v>
      </c>
      <c r="L404" s="24">
        <v>382410</v>
      </c>
    </row>
    <row r="405" spans="1:12" ht="38.25" outlineLevel="7">
      <c r="A405" s="25" t="s">
        <v>108</v>
      </c>
      <c r="B405" s="26" t="s">
        <v>9</v>
      </c>
      <c r="C405" s="26" t="s">
        <v>65</v>
      </c>
      <c r="D405" s="26" t="s">
        <v>66</v>
      </c>
      <c r="E405" s="26" t="s">
        <v>22</v>
      </c>
      <c r="F405" s="26" t="s">
        <v>30</v>
      </c>
      <c r="G405" s="27" t="s">
        <v>16</v>
      </c>
      <c r="H405" s="23">
        <v>65719</v>
      </c>
      <c r="I405" s="23">
        <v>65719</v>
      </c>
      <c r="J405" s="23">
        <v>68137</v>
      </c>
      <c r="K405" s="44">
        <v>62954</v>
      </c>
      <c r="L405" s="24">
        <v>59049</v>
      </c>
    </row>
    <row r="406" spans="1:12" ht="38.25" outlineLevel="7">
      <c r="A406" s="25" t="s">
        <v>109</v>
      </c>
      <c r="B406" s="26" t="s">
        <v>9</v>
      </c>
      <c r="C406" s="26" t="s">
        <v>65</v>
      </c>
      <c r="D406" s="26" t="s">
        <v>66</v>
      </c>
      <c r="E406" s="26" t="s">
        <v>22</v>
      </c>
      <c r="F406" s="26" t="s">
        <v>30</v>
      </c>
      <c r="G406" s="27" t="s">
        <v>16</v>
      </c>
      <c r="H406" s="23">
        <v>133686</v>
      </c>
      <c r="I406" s="23">
        <v>133686</v>
      </c>
      <c r="J406" s="23">
        <v>133686</v>
      </c>
      <c r="K406" s="44">
        <v>128219</v>
      </c>
      <c r="L406" s="24">
        <v>120264.64</v>
      </c>
    </row>
    <row r="407" spans="1:12" ht="38.25" outlineLevel="7">
      <c r="A407" s="25" t="s">
        <v>122</v>
      </c>
      <c r="B407" s="26" t="s">
        <v>9</v>
      </c>
      <c r="C407" s="26" t="s">
        <v>65</v>
      </c>
      <c r="D407" s="26" t="s">
        <v>66</v>
      </c>
      <c r="E407" s="26" t="s">
        <v>22</v>
      </c>
      <c r="F407" s="26" t="s">
        <v>30</v>
      </c>
      <c r="G407" s="27" t="s">
        <v>16</v>
      </c>
      <c r="H407" s="23">
        <v>57902</v>
      </c>
      <c r="I407" s="23">
        <v>32510</v>
      </c>
      <c r="J407" s="23">
        <v>32510</v>
      </c>
      <c r="K407" s="44">
        <v>55466</v>
      </c>
      <c r="L407" s="24">
        <v>52025</v>
      </c>
    </row>
    <row r="408" spans="1:12" ht="38.25" outlineLevel="7">
      <c r="A408" s="25" t="s">
        <v>123</v>
      </c>
      <c r="B408" s="26" t="s">
        <v>9</v>
      </c>
      <c r="C408" s="26" t="s">
        <v>65</v>
      </c>
      <c r="D408" s="26" t="s">
        <v>66</v>
      </c>
      <c r="E408" s="26" t="s">
        <v>22</v>
      </c>
      <c r="F408" s="26" t="s">
        <v>30</v>
      </c>
      <c r="G408" s="27" t="s">
        <v>16</v>
      </c>
      <c r="H408" s="23">
        <v>84896</v>
      </c>
      <c r="I408" s="23">
        <v>84896</v>
      </c>
      <c r="J408" s="23">
        <v>91703</v>
      </c>
      <c r="K408" s="44">
        <v>81324</v>
      </c>
      <c r="L408" s="24">
        <v>76279</v>
      </c>
    </row>
    <row r="409" spans="1:12" ht="38.25" outlineLevel="7">
      <c r="A409" s="25" t="s">
        <v>124</v>
      </c>
      <c r="B409" s="26" t="s">
        <v>9</v>
      </c>
      <c r="C409" s="26" t="s">
        <v>65</v>
      </c>
      <c r="D409" s="26" t="s">
        <v>66</v>
      </c>
      <c r="E409" s="26" t="s">
        <v>22</v>
      </c>
      <c r="F409" s="26" t="s">
        <v>30</v>
      </c>
      <c r="G409" s="27" t="s">
        <v>16</v>
      </c>
      <c r="H409" s="23">
        <v>264494</v>
      </c>
      <c r="I409" s="23">
        <v>264494</v>
      </c>
      <c r="J409" s="23">
        <v>264494</v>
      </c>
      <c r="K409" s="44">
        <v>253367</v>
      </c>
      <c r="L409" s="24">
        <v>237648</v>
      </c>
    </row>
    <row r="410" spans="1:12" ht="38.25" outlineLevel="7">
      <c r="A410" s="25" t="s">
        <v>95</v>
      </c>
      <c r="B410" s="26" t="s">
        <v>9</v>
      </c>
      <c r="C410" s="26" t="s">
        <v>65</v>
      </c>
      <c r="D410" s="26" t="s">
        <v>66</v>
      </c>
      <c r="E410" s="26" t="s">
        <v>22</v>
      </c>
      <c r="F410" s="26" t="s">
        <v>30</v>
      </c>
      <c r="G410" s="27" t="s">
        <v>16</v>
      </c>
      <c r="H410" s="23">
        <v>4613050.7</v>
      </c>
      <c r="I410" s="23">
        <v>4613050.7</v>
      </c>
      <c r="J410" s="23">
        <v>4613050.7</v>
      </c>
      <c r="K410" s="44">
        <v>4422220</v>
      </c>
      <c r="L410" s="24">
        <v>4147865.83</v>
      </c>
    </row>
    <row r="411" spans="1:12" ht="38.25" outlineLevel="7">
      <c r="A411" s="25" t="s">
        <v>134</v>
      </c>
      <c r="B411" s="26" t="s">
        <v>9</v>
      </c>
      <c r="C411" s="26" t="s">
        <v>65</v>
      </c>
      <c r="D411" s="26" t="s">
        <v>66</v>
      </c>
      <c r="E411" s="26" t="s">
        <v>22</v>
      </c>
      <c r="F411" s="26" t="s">
        <v>30</v>
      </c>
      <c r="G411" s="27" t="s">
        <v>16</v>
      </c>
      <c r="H411" s="23">
        <v>458773</v>
      </c>
      <c r="I411" s="23">
        <v>458773</v>
      </c>
      <c r="J411" s="23">
        <v>458773</v>
      </c>
      <c r="K411" s="44">
        <v>439472</v>
      </c>
      <c r="L411" s="24">
        <v>412208</v>
      </c>
    </row>
    <row r="412" spans="1:12" ht="38.25" outlineLevel="7">
      <c r="A412" s="25" t="s">
        <v>96</v>
      </c>
      <c r="B412" s="26" t="s">
        <v>9</v>
      </c>
      <c r="C412" s="26" t="s">
        <v>65</v>
      </c>
      <c r="D412" s="26" t="s">
        <v>66</v>
      </c>
      <c r="E412" s="26" t="s">
        <v>22</v>
      </c>
      <c r="F412" s="26" t="s">
        <v>30</v>
      </c>
      <c r="G412" s="27" t="s">
        <v>16</v>
      </c>
      <c r="H412" s="23">
        <v>2891838</v>
      </c>
      <c r="I412" s="23">
        <v>2891838</v>
      </c>
      <c r="J412" s="23">
        <v>2733891.54</v>
      </c>
      <c r="K412" s="44">
        <v>2772923</v>
      </c>
      <c r="L412" s="24">
        <v>2600891.02</v>
      </c>
    </row>
    <row r="413" spans="1:12" ht="38.25" outlineLevel="7">
      <c r="A413" s="25" t="s">
        <v>126</v>
      </c>
      <c r="B413" s="26" t="s">
        <v>9</v>
      </c>
      <c r="C413" s="26" t="s">
        <v>65</v>
      </c>
      <c r="D413" s="26" t="s">
        <v>66</v>
      </c>
      <c r="E413" s="26" t="s">
        <v>22</v>
      </c>
      <c r="F413" s="26" t="s">
        <v>30</v>
      </c>
      <c r="G413" s="27" t="s">
        <v>16</v>
      </c>
      <c r="H413" s="23">
        <v>503418</v>
      </c>
      <c r="I413" s="23">
        <v>313330.14</v>
      </c>
      <c r="J413" s="23">
        <v>313330.14</v>
      </c>
      <c r="K413" s="44">
        <v>482239</v>
      </c>
      <c r="L413" s="24">
        <v>452321</v>
      </c>
    </row>
    <row r="414" spans="1:12" ht="38.25" outlineLevel="7">
      <c r="A414" s="25" t="s">
        <v>127</v>
      </c>
      <c r="B414" s="26" t="s">
        <v>9</v>
      </c>
      <c r="C414" s="26" t="s">
        <v>65</v>
      </c>
      <c r="D414" s="26" t="s">
        <v>66</v>
      </c>
      <c r="E414" s="26" t="s">
        <v>22</v>
      </c>
      <c r="F414" s="26" t="s">
        <v>30</v>
      </c>
      <c r="G414" s="27" t="s">
        <v>16</v>
      </c>
      <c r="H414" s="23">
        <v>209838</v>
      </c>
      <c r="I414" s="23">
        <v>209838</v>
      </c>
      <c r="J414" s="23">
        <v>209838</v>
      </c>
      <c r="K414" s="44">
        <v>201010</v>
      </c>
      <c r="L414" s="24">
        <v>188539</v>
      </c>
    </row>
    <row r="415" spans="1:12" ht="38.25" outlineLevel="7">
      <c r="A415" s="25" t="s">
        <v>135</v>
      </c>
      <c r="B415" s="26" t="s">
        <v>9</v>
      </c>
      <c r="C415" s="26" t="s">
        <v>65</v>
      </c>
      <c r="D415" s="26" t="s">
        <v>66</v>
      </c>
      <c r="E415" s="26" t="s">
        <v>22</v>
      </c>
      <c r="F415" s="26" t="s">
        <v>30</v>
      </c>
      <c r="G415" s="27" t="s">
        <v>16</v>
      </c>
      <c r="H415" s="23">
        <v>248425</v>
      </c>
      <c r="I415" s="23">
        <v>248425</v>
      </c>
      <c r="J415" s="23">
        <v>248425</v>
      </c>
      <c r="K415" s="44">
        <v>237974</v>
      </c>
      <c r="L415" s="24">
        <v>223210</v>
      </c>
    </row>
    <row r="416" spans="1:12" ht="25.5" outlineLevel="7">
      <c r="A416" s="25" t="s">
        <v>129</v>
      </c>
      <c r="B416" s="26" t="s">
        <v>9</v>
      </c>
      <c r="C416" s="26" t="s">
        <v>65</v>
      </c>
      <c r="D416" s="26" t="s">
        <v>66</v>
      </c>
      <c r="E416" s="26" t="s">
        <v>22</v>
      </c>
      <c r="F416" s="26" t="s">
        <v>30</v>
      </c>
      <c r="G416" s="27" t="s">
        <v>16</v>
      </c>
      <c r="H416" s="23">
        <v>175249</v>
      </c>
      <c r="I416" s="23">
        <v>175249</v>
      </c>
      <c r="J416" s="23">
        <v>180866</v>
      </c>
      <c r="K416" s="44">
        <v>167877.2</v>
      </c>
      <c r="L416" s="24">
        <v>157461</v>
      </c>
    </row>
    <row r="417" spans="1:12" ht="38.25" outlineLevel="7">
      <c r="A417" s="25" t="s">
        <v>130</v>
      </c>
      <c r="B417" s="26" t="s">
        <v>9</v>
      </c>
      <c r="C417" s="26" t="s">
        <v>65</v>
      </c>
      <c r="D417" s="26" t="s">
        <v>66</v>
      </c>
      <c r="E417" s="26" t="s">
        <v>22</v>
      </c>
      <c r="F417" s="26" t="s">
        <v>30</v>
      </c>
      <c r="G417" s="27" t="s">
        <v>16</v>
      </c>
      <c r="H417" s="23">
        <v>135578</v>
      </c>
      <c r="I417" s="23">
        <v>130193</v>
      </c>
      <c r="J417" s="23">
        <v>130193</v>
      </c>
      <c r="K417" s="44">
        <v>129874</v>
      </c>
      <c r="L417" s="24">
        <v>121817</v>
      </c>
    </row>
    <row r="418" spans="1:12" ht="38.25" outlineLevel="7">
      <c r="A418" s="25" t="s">
        <v>136</v>
      </c>
      <c r="B418" s="26" t="s">
        <v>9</v>
      </c>
      <c r="C418" s="26" t="s">
        <v>65</v>
      </c>
      <c r="D418" s="26" t="s">
        <v>66</v>
      </c>
      <c r="E418" s="26" t="s">
        <v>22</v>
      </c>
      <c r="F418" s="26" t="s">
        <v>30</v>
      </c>
      <c r="G418" s="27" t="s">
        <v>16</v>
      </c>
      <c r="H418" s="23">
        <v>65719</v>
      </c>
      <c r="I418" s="23">
        <v>43474</v>
      </c>
      <c r="J418" s="23">
        <v>43474</v>
      </c>
      <c r="K418" s="44">
        <v>62954</v>
      </c>
      <c r="L418" s="24">
        <v>59049</v>
      </c>
    </row>
    <row r="419" spans="1:12" ht="38.25" outlineLevel="7">
      <c r="A419" s="25" t="s">
        <v>132</v>
      </c>
      <c r="B419" s="26" t="s">
        <v>9</v>
      </c>
      <c r="C419" s="26" t="s">
        <v>65</v>
      </c>
      <c r="D419" s="26" t="s">
        <v>66</v>
      </c>
      <c r="E419" s="26" t="s">
        <v>22</v>
      </c>
      <c r="F419" s="26" t="s">
        <v>30</v>
      </c>
      <c r="G419" s="27" t="s">
        <v>16</v>
      </c>
      <c r="H419" s="23">
        <v>485598</v>
      </c>
      <c r="I419" s="23">
        <v>448923.81</v>
      </c>
      <c r="J419" s="23">
        <v>448923.81</v>
      </c>
      <c r="K419" s="44">
        <v>465169</v>
      </c>
      <c r="L419" s="24">
        <v>436310</v>
      </c>
    </row>
    <row r="420" spans="1:12" ht="38.25" outlineLevel="7">
      <c r="A420" s="25" t="s">
        <v>117</v>
      </c>
      <c r="B420" s="26" t="s">
        <v>9</v>
      </c>
      <c r="C420" s="26" t="s">
        <v>65</v>
      </c>
      <c r="D420" s="26" t="s">
        <v>66</v>
      </c>
      <c r="E420" s="26" t="s">
        <v>22</v>
      </c>
      <c r="F420" s="26" t="s">
        <v>30</v>
      </c>
      <c r="G420" s="27" t="s">
        <v>16</v>
      </c>
      <c r="H420" s="23">
        <v>192465</v>
      </c>
      <c r="I420" s="23">
        <v>192465</v>
      </c>
      <c r="J420" s="23">
        <v>192465</v>
      </c>
      <c r="K420" s="44">
        <v>184585</v>
      </c>
      <c r="L420" s="24">
        <v>173133.63</v>
      </c>
    </row>
    <row r="421" spans="1:12" s="3" customFormat="1" outlineLevel="7">
      <c r="A421" s="16" t="s">
        <v>31</v>
      </c>
      <c r="B421" s="26" t="s">
        <v>9</v>
      </c>
      <c r="C421" s="26" t="s">
        <v>65</v>
      </c>
      <c r="D421" s="26" t="s">
        <v>66</v>
      </c>
      <c r="E421" s="26" t="s">
        <v>22</v>
      </c>
      <c r="F421" s="17">
        <v>221</v>
      </c>
      <c r="G421" s="18">
        <v>1111</v>
      </c>
      <c r="H421" s="32">
        <f>H422+H423</f>
        <v>0</v>
      </c>
      <c r="I421" s="32">
        <f>I422+I423</f>
        <v>0</v>
      </c>
      <c r="J421" s="32">
        <f>J422+J423</f>
        <v>0</v>
      </c>
      <c r="K421" s="39">
        <f t="shared" ref="K421:L421" si="138">K422+K423</f>
        <v>36259.5</v>
      </c>
      <c r="L421" s="38">
        <f t="shared" si="138"/>
        <v>34009.96</v>
      </c>
    </row>
    <row r="422" spans="1:12" ht="38.25" outlineLevel="7">
      <c r="A422" s="25" t="s">
        <v>96</v>
      </c>
      <c r="B422" s="26" t="s">
        <v>9</v>
      </c>
      <c r="C422" s="26" t="s">
        <v>65</v>
      </c>
      <c r="D422" s="26" t="s">
        <v>66</v>
      </c>
      <c r="E422" s="26" t="s">
        <v>22</v>
      </c>
      <c r="F422" s="26">
        <v>221</v>
      </c>
      <c r="G422" s="27">
        <v>1111</v>
      </c>
      <c r="H422" s="23">
        <v>0</v>
      </c>
      <c r="I422" s="23">
        <v>0</v>
      </c>
      <c r="J422" s="23">
        <v>0</v>
      </c>
      <c r="K422" s="44">
        <v>8800</v>
      </c>
      <c r="L422" s="24">
        <v>8254</v>
      </c>
    </row>
    <row r="423" spans="1:12" ht="38.25" outlineLevel="7">
      <c r="A423" s="25" t="s">
        <v>137</v>
      </c>
      <c r="B423" s="26" t="s">
        <v>9</v>
      </c>
      <c r="C423" s="26" t="s">
        <v>65</v>
      </c>
      <c r="D423" s="26" t="s">
        <v>66</v>
      </c>
      <c r="E423" s="26" t="s">
        <v>22</v>
      </c>
      <c r="F423" s="26">
        <v>221</v>
      </c>
      <c r="G423" s="27">
        <v>1111</v>
      </c>
      <c r="H423" s="23">
        <v>0</v>
      </c>
      <c r="I423" s="23">
        <v>0</v>
      </c>
      <c r="J423" s="23">
        <v>0</v>
      </c>
      <c r="K423" s="44">
        <v>27459.5</v>
      </c>
      <c r="L423" s="24">
        <v>25755.96</v>
      </c>
    </row>
    <row r="424" spans="1:12" s="3" customFormat="1" outlineLevel="4">
      <c r="A424" s="16" t="s">
        <v>33</v>
      </c>
      <c r="B424" s="17" t="s">
        <v>9</v>
      </c>
      <c r="C424" s="17" t="s">
        <v>65</v>
      </c>
      <c r="D424" s="17" t="s">
        <v>66</v>
      </c>
      <c r="E424" s="17" t="s">
        <v>22</v>
      </c>
      <c r="F424" s="17" t="s">
        <v>34</v>
      </c>
      <c r="G424" s="18"/>
      <c r="H424" s="19">
        <f>H425+H426</f>
        <v>626611</v>
      </c>
      <c r="I424" s="19">
        <f>I425+I426</f>
        <v>626611</v>
      </c>
      <c r="J424" s="19">
        <f>J425+J426</f>
        <v>626611</v>
      </c>
      <c r="K424" s="37">
        <f t="shared" ref="K424:L424" si="139">K425+K426</f>
        <v>527229.73</v>
      </c>
      <c r="L424" s="38">
        <f t="shared" si="139"/>
        <v>494520.39</v>
      </c>
    </row>
    <row r="425" spans="1:12" ht="38.25" outlineLevel="7">
      <c r="A425" s="25" t="s">
        <v>137</v>
      </c>
      <c r="B425" s="26" t="s">
        <v>9</v>
      </c>
      <c r="C425" s="26" t="s">
        <v>65</v>
      </c>
      <c r="D425" s="26" t="s">
        <v>66</v>
      </c>
      <c r="E425" s="26" t="s">
        <v>22</v>
      </c>
      <c r="F425" s="26" t="s">
        <v>34</v>
      </c>
      <c r="G425" s="27" t="s">
        <v>16</v>
      </c>
      <c r="H425" s="23">
        <v>162274</v>
      </c>
      <c r="I425" s="23">
        <v>162274</v>
      </c>
      <c r="J425" s="23">
        <v>162274</v>
      </c>
      <c r="K425" s="44">
        <v>136537</v>
      </c>
      <c r="L425" s="24">
        <v>128066.39</v>
      </c>
    </row>
    <row r="426" spans="1:12" ht="38.25" outlineLevel="7">
      <c r="A426" s="25" t="s">
        <v>96</v>
      </c>
      <c r="B426" s="26" t="s">
        <v>9</v>
      </c>
      <c r="C426" s="26" t="s">
        <v>65</v>
      </c>
      <c r="D426" s="26" t="s">
        <v>66</v>
      </c>
      <c r="E426" s="26" t="s">
        <v>22</v>
      </c>
      <c r="F426" s="26" t="s">
        <v>34</v>
      </c>
      <c r="G426" s="27" t="s">
        <v>16</v>
      </c>
      <c r="H426" s="23">
        <v>464337</v>
      </c>
      <c r="I426" s="23">
        <v>464337</v>
      </c>
      <c r="J426" s="23">
        <v>464337</v>
      </c>
      <c r="K426" s="44">
        <v>390692.73</v>
      </c>
      <c r="L426" s="24">
        <v>366454</v>
      </c>
    </row>
    <row r="427" spans="1:12" s="3" customFormat="1" outlineLevel="4">
      <c r="A427" s="16" t="s">
        <v>53</v>
      </c>
      <c r="B427" s="17" t="s">
        <v>9</v>
      </c>
      <c r="C427" s="17" t="s">
        <v>65</v>
      </c>
      <c r="D427" s="17" t="s">
        <v>66</v>
      </c>
      <c r="E427" s="17" t="s">
        <v>22</v>
      </c>
      <c r="F427" s="17" t="s">
        <v>54</v>
      </c>
      <c r="G427" s="18"/>
      <c r="H427" s="19">
        <f>H428</f>
        <v>99527</v>
      </c>
      <c r="I427" s="19">
        <f>I428</f>
        <v>99527</v>
      </c>
      <c r="J427" s="19">
        <f>J428</f>
        <v>99527</v>
      </c>
      <c r="K427" s="37">
        <f t="shared" ref="K427:L427" si="140">K428</f>
        <v>82760.31</v>
      </c>
      <c r="L427" s="38">
        <f t="shared" si="140"/>
        <v>77625.86</v>
      </c>
    </row>
    <row r="428" spans="1:12" ht="38.25" outlineLevel="7">
      <c r="A428" s="25" t="s">
        <v>95</v>
      </c>
      <c r="B428" s="26" t="s">
        <v>9</v>
      </c>
      <c r="C428" s="26" t="s">
        <v>65</v>
      </c>
      <c r="D428" s="26" t="s">
        <v>66</v>
      </c>
      <c r="E428" s="26" t="s">
        <v>22</v>
      </c>
      <c r="F428" s="26" t="s">
        <v>54</v>
      </c>
      <c r="G428" s="27" t="s">
        <v>16</v>
      </c>
      <c r="H428" s="23">
        <v>99527</v>
      </c>
      <c r="I428" s="23">
        <v>99527</v>
      </c>
      <c r="J428" s="23">
        <v>99527</v>
      </c>
      <c r="K428" s="44">
        <v>82760.31</v>
      </c>
      <c r="L428" s="24">
        <v>77625.86</v>
      </c>
    </row>
    <row r="429" spans="1:12" s="3" customFormat="1" outlineLevel="4">
      <c r="A429" s="16" t="s">
        <v>35</v>
      </c>
      <c r="B429" s="17" t="s">
        <v>9</v>
      </c>
      <c r="C429" s="17" t="s">
        <v>65</v>
      </c>
      <c r="D429" s="17" t="s">
        <v>66</v>
      </c>
      <c r="E429" s="17" t="s">
        <v>22</v>
      </c>
      <c r="F429" s="17" t="s">
        <v>36</v>
      </c>
      <c r="G429" s="18"/>
      <c r="H429" s="19">
        <f>H430+H431</f>
        <v>257031</v>
      </c>
      <c r="I429" s="19">
        <f>I430+I431</f>
        <v>257031</v>
      </c>
      <c r="J429" s="19">
        <f>J430+J431</f>
        <v>257031</v>
      </c>
      <c r="K429" s="37">
        <f t="shared" ref="K429:L429" si="141">K430+K431</f>
        <v>267636.99</v>
      </c>
      <c r="L429" s="38">
        <f t="shared" si="141"/>
        <v>251032.78</v>
      </c>
    </row>
    <row r="430" spans="1:12" ht="38.25" outlineLevel="7">
      <c r="A430" s="25" t="s">
        <v>95</v>
      </c>
      <c r="B430" s="26" t="s">
        <v>9</v>
      </c>
      <c r="C430" s="26" t="s">
        <v>65</v>
      </c>
      <c r="D430" s="26" t="s">
        <v>66</v>
      </c>
      <c r="E430" s="26" t="s">
        <v>22</v>
      </c>
      <c r="F430" s="26" t="s">
        <v>36</v>
      </c>
      <c r="G430" s="27" t="s">
        <v>16</v>
      </c>
      <c r="H430" s="23">
        <v>86997</v>
      </c>
      <c r="I430" s="23">
        <v>86997</v>
      </c>
      <c r="J430" s="23">
        <v>86997</v>
      </c>
      <c r="K430" s="44">
        <v>90587</v>
      </c>
      <c r="L430" s="24">
        <v>84967</v>
      </c>
    </row>
    <row r="431" spans="1:12" ht="38.25" outlineLevel="7">
      <c r="A431" s="25" t="s">
        <v>96</v>
      </c>
      <c r="B431" s="26" t="s">
        <v>9</v>
      </c>
      <c r="C431" s="26" t="s">
        <v>65</v>
      </c>
      <c r="D431" s="26" t="s">
        <v>66</v>
      </c>
      <c r="E431" s="26" t="s">
        <v>22</v>
      </c>
      <c r="F431" s="26" t="s">
        <v>36</v>
      </c>
      <c r="G431" s="27" t="s">
        <v>16</v>
      </c>
      <c r="H431" s="23">
        <v>170034</v>
      </c>
      <c r="I431" s="23">
        <v>170034</v>
      </c>
      <c r="J431" s="23">
        <v>170034</v>
      </c>
      <c r="K431" s="44">
        <v>177049.99</v>
      </c>
      <c r="L431" s="24">
        <v>166065.78</v>
      </c>
    </row>
    <row r="432" spans="1:12" s="3" customFormat="1" outlineLevel="4">
      <c r="A432" s="16" t="s">
        <v>37</v>
      </c>
      <c r="B432" s="17" t="s">
        <v>9</v>
      </c>
      <c r="C432" s="17" t="s">
        <v>65</v>
      </c>
      <c r="D432" s="17" t="s">
        <v>66</v>
      </c>
      <c r="E432" s="17" t="s">
        <v>22</v>
      </c>
      <c r="F432" s="17" t="s">
        <v>38</v>
      </c>
      <c r="G432" s="18"/>
      <c r="H432" s="19">
        <f>H433+H434</f>
        <v>153432</v>
      </c>
      <c r="I432" s="19">
        <f>I433+I434</f>
        <v>153432</v>
      </c>
      <c r="J432" s="19">
        <f>J433+J434</f>
        <v>153432</v>
      </c>
      <c r="K432" s="37">
        <f t="shared" ref="K432:L432" si="142">K433+K434</f>
        <v>123511.89</v>
      </c>
      <c r="L432" s="38">
        <f t="shared" si="142"/>
        <v>115849.21</v>
      </c>
    </row>
    <row r="433" spans="1:12" ht="38.25" outlineLevel="7">
      <c r="A433" s="25" t="s">
        <v>95</v>
      </c>
      <c r="B433" s="26" t="s">
        <v>9</v>
      </c>
      <c r="C433" s="26" t="s">
        <v>65</v>
      </c>
      <c r="D433" s="26" t="s">
        <v>66</v>
      </c>
      <c r="E433" s="26" t="s">
        <v>22</v>
      </c>
      <c r="F433" s="26" t="s">
        <v>38</v>
      </c>
      <c r="G433" s="27" t="s">
        <v>16</v>
      </c>
      <c r="H433" s="23">
        <v>29944</v>
      </c>
      <c r="I433" s="23">
        <v>29944</v>
      </c>
      <c r="J433" s="23">
        <v>29944</v>
      </c>
      <c r="K433" s="44">
        <v>24105</v>
      </c>
      <c r="L433" s="24">
        <v>22610</v>
      </c>
    </row>
    <row r="434" spans="1:12" ht="38.25" outlineLevel="7">
      <c r="A434" s="25" t="s">
        <v>104</v>
      </c>
      <c r="B434" s="26" t="s">
        <v>9</v>
      </c>
      <c r="C434" s="26" t="s">
        <v>65</v>
      </c>
      <c r="D434" s="26" t="s">
        <v>66</v>
      </c>
      <c r="E434" s="26" t="s">
        <v>22</v>
      </c>
      <c r="F434" s="26" t="s">
        <v>38</v>
      </c>
      <c r="G434" s="27" t="s">
        <v>16</v>
      </c>
      <c r="H434" s="23">
        <v>123488</v>
      </c>
      <c r="I434" s="23">
        <v>123488</v>
      </c>
      <c r="J434" s="23">
        <v>123488</v>
      </c>
      <c r="K434" s="44">
        <v>99406.89</v>
      </c>
      <c r="L434" s="24">
        <v>93239.21</v>
      </c>
    </row>
    <row r="435" spans="1:12" s="3" customFormat="1" outlineLevel="4">
      <c r="A435" s="16" t="s">
        <v>44</v>
      </c>
      <c r="B435" s="17" t="s">
        <v>9</v>
      </c>
      <c r="C435" s="17" t="s">
        <v>65</v>
      </c>
      <c r="D435" s="17" t="s">
        <v>66</v>
      </c>
      <c r="E435" s="17" t="s">
        <v>22</v>
      </c>
      <c r="F435" s="17" t="s">
        <v>45</v>
      </c>
      <c r="G435" s="18"/>
      <c r="H435" s="19">
        <f>H436+H437+H438+H439+H440+H441+H442+H443+H444+H445+H446+H447+H448+H449+H450+H451+H452+H453+H454+H455+H456+H457+H458+H459+H460</f>
        <v>427886</v>
      </c>
      <c r="I435" s="19">
        <f>I436+I437+I438+I439+I440+I441+I442+I443+I444+I445+I446+I447+I448+I449+I450+I451+I452+I453+I454+I455+I456+I457+I458+I459+I460</f>
        <v>418386.48</v>
      </c>
      <c r="J435" s="19">
        <f>J436+J437+J438+J439+J440+J441+J442+J443+J444+J445+J446+J447+J448+J449+J450+J451+J452+J453+J454+J455+J456+J457+J458+J459+J460</f>
        <v>418386.48</v>
      </c>
      <c r="K435" s="37">
        <f t="shared" ref="K435:L435" si="143">K436+K437+K438+K439+K440+K441+K442+K443+K444+K445+K446+K447+K448+K449+K450+K451+K452+K453+K454+K455+K456+K457+K458+K459+K460</f>
        <v>665939.25</v>
      </c>
      <c r="L435" s="38">
        <f t="shared" si="143"/>
        <v>624624.36</v>
      </c>
    </row>
    <row r="436" spans="1:12" ht="38.25" outlineLevel="7">
      <c r="A436" s="25" t="s">
        <v>133</v>
      </c>
      <c r="B436" s="26" t="s">
        <v>9</v>
      </c>
      <c r="C436" s="26" t="s">
        <v>65</v>
      </c>
      <c r="D436" s="26" t="s">
        <v>66</v>
      </c>
      <c r="E436" s="26" t="s">
        <v>22</v>
      </c>
      <c r="F436" s="26" t="s">
        <v>45</v>
      </c>
      <c r="G436" s="27" t="s">
        <v>16</v>
      </c>
      <c r="H436" s="23">
        <v>15421</v>
      </c>
      <c r="I436" s="23">
        <v>15421</v>
      </c>
      <c r="J436" s="23">
        <v>15421</v>
      </c>
      <c r="K436" s="44">
        <v>24000</v>
      </c>
      <c r="L436" s="24">
        <v>22511</v>
      </c>
    </row>
    <row r="437" spans="1:12" ht="38.25" outlineLevel="7">
      <c r="A437" s="25" t="s">
        <v>111</v>
      </c>
      <c r="B437" s="26" t="s">
        <v>9</v>
      </c>
      <c r="C437" s="26" t="s">
        <v>65</v>
      </c>
      <c r="D437" s="26" t="s">
        <v>66</v>
      </c>
      <c r="E437" s="26" t="s">
        <v>22</v>
      </c>
      <c r="F437" s="26" t="s">
        <v>45</v>
      </c>
      <c r="G437" s="27" t="s">
        <v>16</v>
      </c>
      <c r="H437" s="23">
        <v>12941</v>
      </c>
      <c r="I437" s="23">
        <v>12941</v>
      </c>
      <c r="J437" s="23">
        <v>12941</v>
      </c>
      <c r="K437" s="44">
        <v>20141</v>
      </c>
      <c r="L437" s="24">
        <v>18891</v>
      </c>
    </row>
    <row r="438" spans="1:12" ht="38.25" outlineLevel="7">
      <c r="A438" s="25" t="s">
        <v>119</v>
      </c>
      <c r="B438" s="26" t="s">
        <v>9</v>
      </c>
      <c r="C438" s="26" t="s">
        <v>65</v>
      </c>
      <c r="D438" s="26" t="s">
        <v>66</v>
      </c>
      <c r="E438" s="26" t="s">
        <v>22</v>
      </c>
      <c r="F438" s="26" t="s">
        <v>45</v>
      </c>
      <c r="G438" s="27" t="s">
        <v>16</v>
      </c>
      <c r="H438" s="23">
        <v>6613</v>
      </c>
      <c r="I438" s="23">
        <v>6613</v>
      </c>
      <c r="J438" s="23">
        <v>6613</v>
      </c>
      <c r="K438" s="44">
        <v>10292</v>
      </c>
      <c r="L438" s="24">
        <v>9653</v>
      </c>
    </row>
    <row r="439" spans="1:12" ht="38.25" outlineLevel="7">
      <c r="A439" s="25" t="s">
        <v>107</v>
      </c>
      <c r="B439" s="26" t="s">
        <v>9</v>
      </c>
      <c r="C439" s="26" t="s">
        <v>65</v>
      </c>
      <c r="D439" s="26" t="s">
        <v>66</v>
      </c>
      <c r="E439" s="26" t="s">
        <v>22</v>
      </c>
      <c r="F439" s="26" t="s">
        <v>45</v>
      </c>
      <c r="G439" s="27" t="s">
        <v>16</v>
      </c>
      <c r="H439" s="23">
        <v>30617</v>
      </c>
      <c r="I439" s="23">
        <v>29246.98</v>
      </c>
      <c r="J439" s="23">
        <v>29246.98</v>
      </c>
      <c r="K439" s="44">
        <v>47651</v>
      </c>
      <c r="L439" s="24">
        <v>44695</v>
      </c>
    </row>
    <row r="440" spans="1:12" ht="38.25" outlineLevel="7">
      <c r="A440" s="25" t="s">
        <v>138</v>
      </c>
      <c r="B440" s="26" t="s">
        <v>9</v>
      </c>
      <c r="C440" s="26" t="s">
        <v>65</v>
      </c>
      <c r="D440" s="26" t="s">
        <v>66</v>
      </c>
      <c r="E440" s="26" t="s">
        <v>22</v>
      </c>
      <c r="F440" s="26" t="s">
        <v>45</v>
      </c>
      <c r="G440" s="27" t="s">
        <v>16</v>
      </c>
      <c r="H440" s="23">
        <v>6982</v>
      </c>
      <c r="I440" s="23">
        <v>6982</v>
      </c>
      <c r="J440" s="23">
        <v>6982</v>
      </c>
      <c r="K440" s="44">
        <v>10866</v>
      </c>
      <c r="L440" s="24">
        <v>10192</v>
      </c>
    </row>
    <row r="441" spans="1:12" ht="38.25" outlineLevel="7">
      <c r="A441" s="25" t="s">
        <v>114</v>
      </c>
      <c r="B441" s="26" t="s">
        <v>9</v>
      </c>
      <c r="C441" s="26" t="s">
        <v>65</v>
      </c>
      <c r="D441" s="26" t="s">
        <v>66</v>
      </c>
      <c r="E441" s="26" t="s">
        <v>22</v>
      </c>
      <c r="F441" s="26" t="s">
        <v>45</v>
      </c>
      <c r="G441" s="27" t="s">
        <v>16</v>
      </c>
      <c r="H441" s="23">
        <v>18639</v>
      </c>
      <c r="I441" s="23">
        <v>18639</v>
      </c>
      <c r="J441" s="23">
        <v>18639</v>
      </c>
      <c r="K441" s="44">
        <v>29009</v>
      </c>
      <c r="L441" s="24">
        <v>27209</v>
      </c>
    </row>
    <row r="442" spans="1:12" ht="38.25" outlineLevel="7">
      <c r="A442" s="25" t="s">
        <v>115</v>
      </c>
      <c r="B442" s="26" t="s">
        <v>9</v>
      </c>
      <c r="C442" s="26" t="s">
        <v>65</v>
      </c>
      <c r="D442" s="26" t="s">
        <v>66</v>
      </c>
      <c r="E442" s="26" t="s">
        <v>22</v>
      </c>
      <c r="F442" s="26" t="s">
        <v>45</v>
      </c>
      <c r="G442" s="27" t="s">
        <v>16</v>
      </c>
      <c r="H442" s="23">
        <v>7567</v>
      </c>
      <c r="I442" s="23">
        <v>7567</v>
      </c>
      <c r="J442" s="23">
        <v>7567</v>
      </c>
      <c r="K442" s="44">
        <v>11777</v>
      </c>
      <c r="L442" s="24">
        <v>11046</v>
      </c>
    </row>
    <row r="443" spans="1:12" ht="38.25" outlineLevel="7">
      <c r="A443" s="25" t="s">
        <v>120</v>
      </c>
      <c r="B443" s="26" t="s">
        <v>9</v>
      </c>
      <c r="C443" s="26" t="s">
        <v>65</v>
      </c>
      <c r="D443" s="26" t="s">
        <v>66</v>
      </c>
      <c r="E443" s="26" t="s">
        <v>22</v>
      </c>
      <c r="F443" s="26" t="s">
        <v>45</v>
      </c>
      <c r="G443" s="27" t="s">
        <v>16</v>
      </c>
      <c r="H443" s="23">
        <v>16309</v>
      </c>
      <c r="I443" s="23">
        <v>16309</v>
      </c>
      <c r="J443" s="23">
        <v>16309</v>
      </c>
      <c r="K443" s="44">
        <v>25382</v>
      </c>
      <c r="L443" s="24">
        <v>23807</v>
      </c>
    </row>
    <row r="444" spans="1:12" ht="38.25" outlineLevel="7">
      <c r="A444" s="25" t="s">
        <v>121</v>
      </c>
      <c r="B444" s="26" t="s">
        <v>9</v>
      </c>
      <c r="C444" s="26" t="s">
        <v>65</v>
      </c>
      <c r="D444" s="26" t="s">
        <v>66</v>
      </c>
      <c r="E444" s="26" t="s">
        <v>22</v>
      </c>
      <c r="F444" s="26" t="s">
        <v>45</v>
      </c>
      <c r="G444" s="27" t="s">
        <v>16</v>
      </c>
      <c r="H444" s="23">
        <v>9372</v>
      </c>
      <c r="I444" s="23">
        <v>9372</v>
      </c>
      <c r="J444" s="23">
        <v>9372</v>
      </c>
      <c r="K444" s="44">
        <v>14586</v>
      </c>
      <c r="L444" s="24">
        <v>13681</v>
      </c>
    </row>
    <row r="445" spans="1:12" ht="38.25" outlineLevel="7">
      <c r="A445" s="25" t="s">
        <v>108</v>
      </c>
      <c r="B445" s="26" t="s">
        <v>9</v>
      </c>
      <c r="C445" s="26" t="s">
        <v>65</v>
      </c>
      <c r="D445" s="26" t="s">
        <v>66</v>
      </c>
      <c r="E445" s="26" t="s">
        <v>22</v>
      </c>
      <c r="F445" s="26" t="s">
        <v>45</v>
      </c>
      <c r="G445" s="27" t="s">
        <v>16</v>
      </c>
      <c r="H445" s="23">
        <v>705</v>
      </c>
      <c r="I445" s="23">
        <v>705</v>
      </c>
      <c r="J445" s="23">
        <v>705</v>
      </c>
      <c r="K445" s="44">
        <v>1097</v>
      </c>
      <c r="L445" s="24">
        <v>1029</v>
      </c>
    </row>
    <row r="446" spans="1:12" ht="38.25" outlineLevel="7">
      <c r="A446" s="25" t="s">
        <v>109</v>
      </c>
      <c r="B446" s="26" t="s">
        <v>9</v>
      </c>
      <c r="C446" s="26" t="s">
        <v>65</v>
      </c>
      <c r="D446" s="26" t="s">
        <v>66</v>
      </c>
      <c r="E446" s="26" t="s">
        <v>22</v>
      </c>
      <c r="F446" s="26" t="s">
        <v>45</v>
      </c>
      <c r="G446" s="27" t="s">
        <v>16</v>
      </c>
      <c r="H446" s="23">
        <v>5739</v>
      </c>
      <c r="I446" s="23">
        <v>5302</v>
      </c>
      <c r="J446" s="23">
        <v>5302</v>
      </c>
      <c r="K446" s="44">
        <v>8932</v>
      </c>
      <c r="L446" s="24">
        <v>8378</v>
      </c>
    </row>
    <row r="447" spans="1:12" ht="38.25" outlineLevel="7">
      <c r="A447" s="25" t="s">
        <v>122</v>
      </c>
      <c r="B447" s="26" t="s">
        <v>9</v>
      </c>
      <c r="C447" s="26" t="s">
        <v>65</v>
      </c>
      <c r="D447" s="26" t="s">
        <v>66</v>
      </c>
      <c r="E447" s="26" t="s">
        <v>22</v>
      </c>
      <c r="F447" s="26" t="s">
        <v>45</v>
      </c>
      <c r="G447" s="27" t="s">
        <v>16</v>
      </c>
      <c r="H447" s="23">
        <v>4101</v>
      </c>
      <c r="I447" s="23">
        <v>4101</v>
      </c>
      <c r="J447" s="23">
        <v>4101</v>
      </c>
      <c r="K447" s="44">
        <v>6383</v>
      </c>
      <c r="L447" s="24">
        <v>5987</v>
      </c>
    </row>
    <row r="448" spans="1:12" ht="38.25" outlineLevel="7">
      <c r="A448" s="25" t="s">
        <v>123</v>
      </c>
      <c r="B448" s="26" t="s">
        <v>9</v>
      </c>
      <c r="C448" s="26" t="s">
        <v>65</v>
      </c>
      <c r="D448" s="26" t="s">
        <v>66</v>
      </c>
      <c r="E448" s="26" t="s">
        <v>22</v>
      </c>
      <c r="F448" s="26" t="s">
        <v>45</v>
      </c>
      <c r="G448" s="27" t="s">
        <v>16</v>
      </c>
      <c r="H448" s="23">
        <v>2199</v>
      </c>
      <c r="I448" s="23">
        <v>2199</v>
      </c>
      <c r="J448" s="23">
        <v>2199</v>
      </c>
      <c r="K448" s="44">
        <v>3422</v>
      </c>
      <c r="L448" s="24">
        <v>3210</v>
      </c>
    </row>
    <row r="449" spans="1:12" ht="38.25" outlineLevel="7">
      <c r="A449" s="25" t="s">
        <v>124</v>
      </c>
      <c r="B449" s="26" t="s">
        <v>9</v>
      </c>
      <c r="C449" s="26" t="s">
        <v>65</v>
      </c>
      <c r="D449" s="26" t="s">
        <v>66</v>
      </c>
      <c r="E449" s="26" t="s">
        <v>22</v>
      </c>
      <c r="F449" s="26" t="s">
        <v>45</v>
      </c>
      <c r="G449" s="27" t="s">
        <v>16</v>
      </c>
      <c r="H449" s="23">
        <v>8279</v>
      </c>
      <c r="I449" s="23">
        <v>8279</v>
      </c>
      <c r="J449" s="23">
        <v>8279</v>
      </c>
      <c r="K449" s="44">
        <v>12885</v>
      </c>
      <c r="L449" s="24">
        <v>12086</v>
      </c>
    </row>
    <row r="450" spans="1:12" ht="38.25" outlineLevel="7">
      <c r="A450" s="25" t="s">
        <v>95</v>
      </c>
      <c r="B450" s="26" t="s">
        <v>9</v>
      </c>
      <c r="C450" s="26" t="s">
        <v>65</v>
      </c>
      <c r="D450" s="26" t="s">
        <v>66</v>
      </c>
      <c r="E450" s="26" t="s">
        <v>22</v>
      </c>
      <c r="F450" s="26" t="s">
        <v>45</v>
      </c>
      <c r="G450" s="27" t="s">
        <v>16</v>
      </c>
      <c r="H450" s="23">
        <v>151513</v>
      </c>
      <c r="I450" s="23">
        <v>151513</v>
      </c>
      <c r="J450" s="23">
        <v>151513</v>
      </c>
      <c r="K450" s="44">
        <v>235808</v>
      </c>
      <c r="L450" s="24">
        <v>221182</v>
      </c>
    </row>
    <row r="451" spans="1:12" ht="38.25" outlineLevel="7">
      <c r="A451" s="25" t="s">
        <v>134</v>
      </c>
      <c r="B451" s="26" t="s">
        <v>9</v>
      </c>
      <c r="C451" s="26" t="s">
        <v>65</v>
      </c>
      <c r="D451" s="26" t="s">
        <v>66</v>
      </c>
      <c r="E451" s="26" t="s">
        <v>22</v>
      </c>
      <c r="F451" s="26" t="s">
        <v>45</v>
      </c>
      <c r="G451" s="27" t="s">
        <v>16</v>
      </c>
      <c r="H451" s="23">
        <v>14345</v>
      </c>
      <c r="I451" s="23">
        <v>14345</v>
      </c>
      <c r="J451" s="23">
        <v>14345</v>
      </c>
      <c r="K451" s="44">
        <v>22326</v>
      </c>
      <c r="L451" s="24">
        <v>20941</v>
      </c>
    </row>
    <row r="452" spans="1:12" ht="38.25" outlineLevel="7">
      <c r="A452" s="25" t="s">
        <v>96</v>
      </c>
      <c r="B452" s="26" t="s">
        <v>9</v>
      </c>
      <c r="C452" s="26" t="s">
        <v>65</v>
      </c>
      <c r="D452" s="26" t="s">
        <v>66</v>
      </c>
      <c r="E452" s="26" t="s">
        <v>22</v>
      </c>
      <c r="F452" s="26" t="s">
        <v>45</v>
      </c>
      <c r="G452" s="27" t="s">
        <v>16</v>
      </c>
      <c r="H452" s="23">
        <v>59895</v>
      </c>
      <c r="I452" s="23">
        <v>59895</v>
      </c>
      <c r="J452" s="23">
        <v>59895</v>
      </c>
      <c r="K452" s="44">
        <v>93217.25</v>
      </c>
      <c r="L452" s="24">
        <v>87432.36</v>
      </c>
    </row>
    <row r="453" spans="1:12" ht="38.25" outlineLevel="7">
      <c r="A453" s="25" t="s">
        <v>126</v>
      </c>
      <c r="B453" s="26" t="s">
        <v>9</v>
      </c>
      <c r="C453" s="26" t="s">
        <v>65</v>
      </c>
      <c r="D453" s="26" t="s">
        <v>66</v>
      </c>
      <c r="E453" s="26" t="s">
        <v>22</v>
      </c>
      <c r="F453" s="26" t="s">
        <v>45</v>
      </c>
      <c r="G453" s="27" t="s">
        <v>16</v>
      </c>
      <c r="H453" s="23">
        <v>15385</v>
      </c>
      <c r="I453" s="23">
        <v>7692.5</v>
      </c>
      <c r="J453" s="23">
        <v>7692.5</v>
      </c>
      <c r="K453" s="44">
        <v>23944</v>
      </c>
      <c r="L453" s="24">
        <v>22459</v>
      </c>
    </row>
    <row r="454" spans="1:12" ht="38.25" outlineLevel="7">
      <c r="A454" s="25" t="s">
        <v>127</v>
      </c>
      <c r="B454" s="26" t="s">
        <v>9</v>
      </c>
      <c r="C454" s="26" t="s">
        <v>65</v>
      </c>
      <c r="D454" s="26" t="s">
        <v>66</v>
      </c>
      <c r="E454" s="26" t="s">
        <v>22</v>
      </c>
      <c r="F454" s="26" t="s">
        <v>45</v>
      </c>
      <c r="G454" s="27" t="s">
        <v>16</v>
      </c>
      <c r="H454" s="23">
        <v>7157</v>
      </c>
      <c r="I454" s="23">
        <v>7157</v>
      </c>
      <c r="J454" s="23">
        <v>7157</v>
      </c>
      <c r="K454" s="44">
        <v>11139</v>
      </c>
      <c r="L454" s="24">
        <v>10448</v>
      </c>
    </row>
    <row r="455" spans="1:12" ht="38.25" outlineLevel="7">
      <c r="A455" s="25" t="s">
        <v>135</v>
      </c>
      <c r="B455" s="26" t="s">
        <v>9</v>
      </c>
      <c r="C455" s="26" t="s">
        <v>65</v>
      </c>
      <c r="D455" s="26" t="s">
        <v>66</v>
      </c>
      <c r="E455" s="26" t="s">
        <v>22</v>
      </c>
      <c r="F455" s="26" t="s">
        <v>45</v>
      </c>
      <c r="G455" s="27" t="s">
        <v>16</v>
      </c>
      <c r="H455" s="23">
        <v>7391</v>
      </c>
      <c r="I455" s="23">
        <v>7391</v>
      </c>
      <c r="J455" s="23">
        <v>7391</v>
      </c>
      <c r="K455" s="44">
        <v>11503</v>
      </c>
      <c r="L455" s="24">
        <v>10789</v>
      </c>
    </row>
    <row r="456" spans="1:12" ht="25.5" outlineLevel="7">
      <c r="A456" s="25" t="s">
        <v>129</v>
      </c>
      <c r="B456" s="26" t="s">
        <v>9</v>
      </c>
      <c r="C456" s="26" t="s">
        <v>65</v>
      </c>
      <c r="D456" s="26" t="s">
        <v>66</v>
      </c>
      <c r="E456" s="26" t="s">
        <v>22</v>
      </c>
      <c r="F456" s="26" t="s">
        <v>45</v>
      </c>
      <c r="G456" s="27" t="s">
        <v>16</v>
      </c>
      <c r="H456" s="23">
        <v>1673</v>
      </c>
      <c r="I456" s="23">
        <v>1673</v>
      </c>
      <c r="J456" s="23">
        <v>1673</v>
      </c>
      <c r="K456" s="44">
        <v>2604</v>
      </c>
      <c r="L456" s="24">
        <v>2442</v>
      </c>
    </row>
    <row r="457" spans="1:12" ht="38.25" outlineLevel="7">
      <c r="A457" s="25" t="s">
        <v>130</v>
      </c>
      <c r="B457" s="26" t="s">
        <v>9</v>
      </c>
      <c r="C457" s="26" t="s">
        <v>65</v>
      </c>
      <c r="D457" s="26" t="s">
        <v>66</v>
      </c>
      <c r="E457" s="26" t="s">
        <v>22</v>
      </c>
      <c r="F457" s="26" t="s">
        <v>45</v>
      </c>
      <c r="G457" s="27" t="s">
        <v>16</v>
      </c>
      <c r="H457" s="23">
        <v>5651</v>
      </c>
      <c r="I457" s="23">
        <v>5651</v>
      </c>
      <c r="J457" s="23">
        <v>5651</v>
      </c>
      <c r="K457" s="44">
        <v>8795</v>
      </c>
      <c r="L457" s="24">
        <v>8249</v>
      </c>
    </row>
    <row r="458" spans="1:12" ht="38.25" outlineLevel="7">
      <c r="A458" s="25" t="s">
        <v>136</v>
      </c>
      <c r="B458" s="26" t="s">
        <v>9</v>
      </c>
      <c r="C458" s="26" t="s">
        <v>65</v>
      </c>
      <c r="D458" s="26" t="s">
        <v>66</v>
      </c>
      <c r="E458" s="26" t="s">
        <v>22</v>
      </c>
      <c r="F458" s="26" t="s">
        <v>45</v>
      </c>
      <c r="G458" s="27" t="s">
        <v>16</v>
      </c>
      <c r="H458" s="23">
        <v>745</v>
      </c>
      <c r="I458" s="23">
        <v>745</v>
      </c>
      <c r="J458" s="23">
        <v>745</v>
      </c>
      <c r="K458" s="44">
        <v>1159</v>
      </c>
      <c r="L458" s="24">
        <v>1087</v>
      </c>
    </row>
    <row r="459" spans="1:12" ht="38.25" outlineLevel="7">
      <c r="A459" s="25" t="s">
        <v>132</v>
      </c>
      <c r="B459" s="26" t="s">
        <v>9</v>
      </c>
      <c r="C459" s="26" t="s">
        <v>65</v>
      </c>
      <c r="D459" s="26" t="s">
        <v>66</v>
      </c>
      <c r="E459" s="26" t="s">
        <v>22</v>
      </c>
      <c r="F459" s="26" t="s">
        <v>45</v>
      </c>
      <c r="G459" s="27" t="s">
        <v>16</v>
      </c>
      <c r="H459" s="23">
        <v>8809</v>
      </c>
      <c r="I459" s="23">
        <v>8809</v>
      </c>
      <c r="J459" s="23">
        <v>8809</v>
      </c>
      <c r="K459" s="44">
        <v>13710</v>
      </c>
      <c r="L459" s="24">
        <v>12859</v>
      </c>
    </row>
    <row r="460" spans="1:12" ht="38.25" outlineLevel="7">
      <c r="A460" s="25" t="s">
        <v>117</v>
      </c>
      <c r="B460" s="26" t="s">
        <v>9</v>
      </c>
      <c r="C460" s="26" t="s">
        <v>65</v>
      </c>
      <c r="D460" s="26" t="s">
        <v>66</v>
      </c>
      <c r="E460" s="26" t="s">
        <v>22</v>
      </c>
      <c r="F460" s="26" t="s">
        <v>45</v>
      </c>
      <c r="G460" s="27" t="s">
        <v>16</v>
      </c>
      <c r="H460" s="23">
        <v>9838</v>
      </c>
      <c r="I460" s="23">
        <v>9838</v>
      </c>
      <c r="J460" s="23">
        <v>9838</v>
      </c>
      <c r="K460" s="44">
        <v>15311</v>
      </c>
      <c r="L460" s="24">
        <v>14361</v>
      </c>
    </row>
    <row r="461" spans="1:12" s="3" customFormat="1" outlineLevel="4">
      <c r="A461" s="16" t="s">
        <v>46</v>
      </c>
      <c r="B461" s="17" t="s">
        <v>9</v>
      </c>
      <c r="C461" s="17" t="s">
        <v>65</v>
      </c>
      <c r="D461" s="17" t="s">
        <v>66</v>
      </c>
      <c r="E461" s="17" t="s">
        <v>22</v>
      </c>
      <c r="F461" s="17" t="s">
        <v>47</v>
      </c>
      <c r="G461" s="18"/>
      <c r="H461" s="19">
        <f>H462</f>
        <v>30544</v>
      </c>
      <c r="I461" s="19">
        <f>I462</f>
        <v>30544</v>
      </c>
      <c r="J461" s="19">
        <f>J462</f>
        <v>30544</v>
      </c>
      <c r="K461" s="37">
        <f t="shared" ref="K461:L461" si="144">K462</f>
        <v>38215.56</v>
      </c>
      <c r="L461" s="38">
        <f t="shared" si="144"/>
        <v>35844.67</v>
      </c>
    </row>
    <row r="462" spans="1:12" ht="38.25" outlineLevel="7">
      <c r="A462" s="25" t="s">
        <v>95</v>
      </c>
      <c r="B462" s="26" t="s">
        <v>9</v>
      </c>
      <c r="C462" s="26" t="s">
        <v>65</v>
      </c>
      <c r="D462" s="26" t="s">
        <v>66</v>
      </c>
      <c r="E462" s="26" t="s">
        <v>22</v>
      </c>
      <c r="F462" s="26" t="s">
        <v>47</v>
      </c>
      <c r="G462" s="27" t="s">
        <v>16</v>
      </c>
      <c r="H462" s="23">
        <v>30544</v>
      </c>
      <c r="I462" s="23">
        <v>30544</v>
      </c>
      <c r="J462" s="23">
        <v>30544</v>
      </c>
      <c r="K462" s="44">
        <v>38215.56</v>
      </c>
      <c r="L462" s="24">
        <v>35844.67</v>
      </c>
    </row>
    <row r="463" spans="1:12" s="3" customFormat="1" outlineLevel="4">
      <c r="A463" s="16" t="s">
        <v>13</v>
      </c>
      <c r="B463" s="17" t="s">
        <v>9</v>
      </c>
      <c r="C463" s="17" t="s">
        <v>65</v>
      </c>
      <c r="D463" s="17" t="s">
        <v>66</v>
      </c>
      <c r="E463" s="17" t="s">
        <v>22</v>
      </c>
      <c r="F463" s="17" t="s">
        <v>14</v>
      </c>
      <c r="G463" s="18"/>
      <c r="H463" s="19">
        <f>H464+H465+H466+H467+H468+H469+H470+H471+H472+H473+H474+H475+H476+H477+H478+H479+H480+H481+H482+H483+H484+H485+H486+H487+H488</f>
        <v>392718.3</v>
      </c>
      <c r="I463" s="19">
        <f>I464+I465+I466+I467+I468+I469+I470+I471+I472+I473+I474+I475+I476+I477+I478+I479+I480+I481+I482+I483+I484+I485+I486+I487+I488</f>
        <v>384829.13</v>
      </c>
      <c r="J463" s="19">
        <f>J464+J465+J466+J467+J468+J469+J470+J471+J472+J473+J474+J475+J476+J477+J478+J479+J480+J481+J482+J483+J484+J485+J486+J487+J488</f>
        <v>384829.13</v>
      </c>
      <c r="K463" s="37">
        <f t="shared" ref="K463:L463" si="145">K464+K465+K466+K467+K468+K469+K470+K471+K472+K473+K474+K475+K476+K477+K478+K479+K480+K481+K482+K483+K484+K485+K486+K487+K488</f>
        <v>722182.48</v>
      </c>
      <c r="L463" s="38">
        <f t="shared" si="145"/>
        <v>677378.27</v>
      </c>
    </row>
    <row r="464" spans="1:12" ht="38.25" outlineLevel="7">
      <c r="A464" s="25" t="s">
        <v>118</v>
      </c>
      <c r="B464" s="26" t="s">
        <v>9</v>
      </c>
      <c r="C464" s="26" t="s">
        <v>65</v>
      </c>
      <c r="D464" s="26" t="s">
        <v>66</v>
      </c>
      <c r="E464" s="26" t="s">
        <v>22</v>
      </c>
      <c r="F464" s="26" t="s">
        <v>14</v>
      </c>
      <c r="G464" s="27" t="s">
        <v>16</v>
      </c>
      <c r="H464" s="23">
        <v>9815</v>
      </c>
      <c r="I464" s="23">
        <v>9815</v>
      </c>
      <c r="J464" s="23">
        <v>9815</v>
      </c>
      <c r="K464" s="44">
        <v>4952</v>
      </c>
      <c r="L464" s="24">
        <v>4645</v>
      </c>
    </row>
    <row r="465" spans="1:12" ht="38.25" outlineLevel="7">
      <c r="A465" s="25" t="s">
        <v>111</v>
      </c>
      <c r="B465" s="26" t="s">
        <v>9</v>
      </c>
      <c r="C465" s="26" t="s">
        <v>65</v>
      </c>
      <c r="D465" s="26" t="s">
        <v>66</v>
      </c>
      <c r="E465" s="26" t="s">
        <v>22</v>
      </c>
      <c r="F465" s="26" t="s">
        <v>14</v>
      </c>
      <c r="G465" s="27" t="s">
        <v>16</v>
      </c>
      <c r="H465" s="23">
        <v>10351</v>
      </c>
      <c r="I465" s="23">
        <v>10351</v>
      </c>
      <c r="J465" s="23">
        <v>10351</v>
      </c>
      <c r="K465" s="44">
        <v>7495</v>
      </c>
      <c r="L465" s="24">
        <v>7030</v>
      </c>
    </row>
    <row r="466" spans="1:12" ht="38.25" outlineLevel="7">
      <c r="A466" s="25" t="s">
        <v>119</v>
      </c>
      <c r="B466" s="26" t="s">
        <v>9</v>
      </c>
      <c r="C466" s="26" t="s">
        <v>65</v>
      </c>
      <c r="D466" s="26" t="s">
        <v>66</v>
      </c>
      <c r="E466" s="26" t="s">
        <v>22</v>
      </c>
      <c r="F466" s="26" t="s">
        <v>14</v>
      </c>
      <c r="G466" s="27" t="s">
        <v>16</v>
      </c>
      <c r="H466" s="23">
        <v>6096</v>
      </c>
      <c r="I466" s="23">
        <v>4378</v>
      </c>
      <c r="J466" s="23">
        <v>4378</v>
      </c>
      <c r="K466" s="44">
        <v>20500</v>
      </c>
      <c r="L466" s="24">
        <v>19228</v>
      </c>
    </row>
    <row r="467" spans="1:12" ht="38.25" outlineLevel="7">
      <c r="A467" s="25" t="s">
        <v>107</v>
      </c>
      <c r="B467" s="26" t="s">
        <v>9</v>
      </c>
      <c r="C467" s="26" t="s">
        <v>65</v>
      </c>
      <c r="D467" s="26" t="s">
        <v>66</v>
      </c>
      <c r="E467" s="26" t="s">
        <v>22</v>
      </c>
      <c r="F467" s="26" t="s">
        <v>14</v>
      </c>
      <c r="G467" s="27" t="s">
        <v>16</v>
      </c>
      <c r="H467" s="23">
        <v>9943</v>
      </c>
      <c r="I467" s="23">
        <v>9661.33</v>
      </c>
      <c r="J467" s="23">
        <v>9661.33</v>
      </c>
      <c r="K467" s="44">
        <v>14573</v>
      </c>
      <c r="L467" s="24">
        <v>13669</v>
      </c>
    </row>
    <row r="468" spans="1:12" ht="38.25" outlineLevel="7">
      <c r="A468" s="25" t="s">
        <v>100</v>
      </c>
      <c r="B468" s="26" t="s">
        <v>9</v>
      </c>
      <c r="C468" s="26" t="s">
        <v>65</v>
      </c>
      <c r="D468" s="26" t="s">
        <v>66</v>
      </c>
      <c r="E468" s="26" t="s">
        <v>22</v>
      </c>
      <c r="F468" s="26" t="s">
        <v>14</v>
      </c>
      <c r="G468" s="27" t="s">
        <v>16</v>
      </c>
      <c r="H468" s="23">
        <v>7870</v>
      </c>
      <c r="I468" s="23">
        <v>7870</v>
      </c>
      <c r="J468" s="23">
        <v>7870</v>
      </c>
      <c r="K468" s="44">
        <v>17510</v>
      </c>
      <c r="L468" s="24">
        <v>16424</v>
      </c>
    </row>
    <row r="469" spans="1:12" ht="38.25" outlineLevel="7">
      <c r="A469" s="25" t="s">
        <v>114</v>
      </c>
      <c r="B469" s="26" t="s">
        <v>9</v>
      </c>
      <c r="C469" s="26" t="s">
        <v>65</v>
      </c>
      <c r="D469" s="26" t="s">
        <v>66</v>
      </c>
      <c r="E469" s="26" t="s">
        <v>22</v>
      </c>
      <c r="F469" s="26" t="s">
        <v>14</v>
      </c>
      <c r="G469" s="27" t="s">
        <v>16</v>
      </c>
      <c r="H469" s="23">
        <v>14212</v>
      </c>
      <c r="I469" s="23">
        <v>14212</v>
      </c>
      <c r="J469" s="23">
        <v>14212</v>
      </c>
      <c r="K469" s="44">
        <v>12677</v>
      </c>
      <c r="L469" s="24">
        <v>11891</v>
      </c>
    </row>
    <row r="470" spans="1:12" ht="38.25" outlineLevel="7">
      <c r="A470" s="25" t="s">
        <v>115</v>
      </c>
      <c r="B470" s="26" t="s">
        <v>9</v>
      </c>
      <c r="C470" s="26" t="s">
        <v>65</v>
      </c>
      <c r="D470" s="26" t="s">
        <v>66</v>
      </c>
      <c r="E470" s="26" t="s">
        <v>22</v>
      </c>
      <c r="F470" s="26" t="s">
        <v>14</v>
      </c>
      <c r="G470" s="27" t="s">
        <v>16</v>
      </c>
      <c r="H470" s="23">
        <v>4041</v>
      </c>
      <c r="I470" s="23">
        <v>4041</v>
      </c>
      <c r="J470" s="23">
        <v>4041</v>
      </c>
      <c r="K470" s="44">
        <v>7104</v>
      </c>
      <c r="L470" s="24">
        <v>6663</v>
      </c>
    </row>
    <row r="471" spans="1:12" ht="38.25" outlineLevel="7">
      <c r="A471" s="25" t="s">
        <v>120</v>
      </c>
      <c r="B471" s="26" t="s">
        <v>9</v>
      </c>
      <c r="C471" s="26" t="s">
        <v>65</v>
      </c>
      <c r="D471" s="26" t="s">
        <v>66</v>
      </c>
      <c r="E471" s="26" t="s">
        <v>22</v>
      </c>
      <c r="F471" s="26" t="s">
        <v>14</v>
      </c>
      <c r="G471" s="27" t="s">
        <v>16</v>
      </c>
      <c r="H471" s="23">
        <v>13345</v>
      </c>
      <c r="I471" s="23">
        <v>13345</v>
      </c>
      <c r="J471" s="23">
        <v>13345</v>
      </c>
      <c r="K471" s="44">
        <v>6218</v>
      </c>
      <c r="L471" s="24">
        <v>5832</v>
      </c>
    </row>
    <row r="472" spans="1:12" ht="38.25" outlineLevel="7">
      <c r="A472" s="25" t="s">
        <v>121</v>
      </c>
      <c r="B472" s="26" t="s">
        <v>9</v>
      </c>
      <c r="C472" s="26" t="s">
        <v>65</v>
      </c>
      <c r="D472" s="26" t="s">
        <v>66</v>
      </c>
      <c r="E472" s="26" t="s">
        <v>22</v>
      </c>
      <c r="F472" s="26" t="s">
        <v>14</v>
      </c>
      <c r="G472" s="27" t="s">
        <v>16</v>
      </c>
      <c r="H472" s="23">
        <v>8259</v>
      </c>
      <c r="I472" s="23">
        <v>8259</v>
      </c>
      <c r="J472" s="23">
        <v>8259</v>
      </c>
      <c r="K472" s="44">
        <v>8733</v>
      </c>
      <c r="L472" s="24">
        <v>8191</v>
      </c>
    </row>
    <row r="473" spans="1:12" ht="38.25" outlineLevel="7">
      <c r="A473" s="25" t="s">
        <v>108</v>
      </c>
      <c r="B473" s="26" t="s">
        <v>9</v>
      </c>
      <c r="C473" s="26" t="s">
        <v>65</v>
      </c>
      <c r="D473" s="26" t="s">
        <v>66</v>
      </c>
      <c r="E473" s="26" t="s">
        <v>22</v>
      </c>
      <c r="F473" s="26" t="s">
        <v>14</v>
      </c>
      <c r="G473" s="27" t="s">
        <v>16</v>
      </c>
      <c r="H473" s="23">
        <v>1064</v>
      </c>
      <c r="I473" s="23">
        <v>1064</v>
      </c>
      <c r="J473" s="23">
        <v>1064</v>
      </c>
      <c r="K473" s="44">
        <v>464</v>
      </c>
      <c r="L473" s="24">
        <v>435</v>
      </c>
    </row>
    <row r="474" spans="1:12" ht="38.25" outlineLevel="7">
      <c r="A474" s="25" t="s">
        <v>109</v>
      </c>
      <c r="B474" s="26" t="s">
        <v>9</v>
      </c>
      <c r="C474" s="26" t="s">
        <v>65</v>
      </c>
      <c r="D474" s="26" t="s">
        <v>66</v>
      </c>
      <c r="E474" s="26" t="s">
        <v>22</v>
      </c>
      <c r="F474" s="26" t="s">
        <v>14</v>
      </c>
      <c r="G474" s="27" t="s">
        <v>16</v>
      </c>
      <c r="H474" s="23">
        <v>4908</v>
      </c>
      <c r="I474" s="23">
        <v>4556</v>
      </c>
      <c r="J474" s="23">
        <v>4556</v>
      </c>
      <c r="K474" s="44">
        <v>7587</v>
      </c>
      <c r="L474" s="24">
        <v>7116</v>
      </c>
    </row>
    <row r="475" spans="1:12" ht="38.25" outlineLevel="7">
      <c r="A475" s="25" t="s">
        <v>122</v>
      </c>
      <c r="B475" s="26" t="s">
        <v>9</v>
      </c>
      <c r="C475" s="26" t="s">
        <v>65</v>
      </c>
      <c r="D475" s="26" t="s">
        <v>66</v>
      </c>
      <c r="E475" s="26" t="s">
        <v>22</v>
      </c>
      <c r="F475" s="26" t="s">
        <v>14</v>
      </c>
      <c r="G475" s="27" t="s">
        <v>16</v>
      </c>
      <c r="H475" s="23">
        <v>3120</v>
      </c>
      <c r="I475" s="23">
        <v>3120</v>
      </c>
      <c r="J475" s="23">
        <v>3120</v>
      </c>
      <c r="K475" s="44">
        <v>3942</v>
      </c>
      <c r="L475" s="24">
        <v>3697</v>
      </c>
    </row>
    <row r="476" spans="1:12" ht="38.25" outlineLevel="7">
      <c r="A476" s="25" t="s">
        <v>123</v>
      </c>
      <c r="B476" s="26" t="s">
        <v>9</v>
      </c>
      <c r="C476" s="26" t="s">
        <v>65</v>
      </c>
      <c r="D476" s="26" t="s">
        <v>66</v>
      </c>
      <c r="E476" s="26" t="s">
        <v>22</v>
      </c>
      <c r="F476" s="26" t="s">
        <v>14</v>
      </c>
      <c r="G476" s="27" t="s">
        <v>16</v>
      </c>
      <c r="H476" s="23">
        <v>2199</v>
      </c>
      <c r="I476" s="23">
        <v>2199</v>
      </c>
      <c r="J476" s="23">
        <v>2199</v>
      </c>
      <c r="K476" s="44">
        <v>3503</v>
      </c>
      <c r="L476" s="24">
        <v>3286</v>
      </c>
    </row>
    <row r="477" spans="1:12" ht="38.25" outlineLevel="7">
      <c r="A477" s="25" t="s">
        <v>124</v>
      </c>
      <c r="B477" s="26" t="s">
        <v>9</v>
      </c>
      <c r="C477" s="26" t="s">
        <v>65</v>
      </c>
      <c r="D477" s="26" t="s">
        <v>66</v>
      </c>
      <c r="E477" s="26" t="s">
        <v>22</v>
      </c>
      <c r="F477" s="26" t="s">
        <v>14</v>
      </c>
      <c r="G477" s="27" t="s">
        <v>16</v>
      </c>
      <c r="H477" s="23">
        <v>9394</v>
      </c>
      <c r="I477" s="23">
        <v>9394</v>
      </c>
      <c r="J477" s="23">
        <v>9394</v>
      </c>
      <c r="K477" s="44">
        <v>13111</v>
      </c>
      <c r="L477" s="24">
        <v>12298</v>
      </c>
    </row>
    <row r="478" spans="1:12" ht="38.25" outlineLevel="7">
      <c r="A478" s="25" t="s">
        <v>95</v>
      </c>
      <c r="B478" s="26" t="s">
        <v>9</v>
      </c>
      <c r="C478" s="26" t="s">
        <v>65</v>
      </c>
      <c r="D478" s="26" t="s">
        <v>66</v>
      </c>
      <c r="E478" s="26" t="s">
        <v>22</v>
      </c>
      <c r="F478" s="26" t="s">
        <v>14</v>
      </c>
      <c r="G478" s="27" t="s">
        <v>16</v>
      </c>
      <c r="H478" s="23">
        <v>116184</v>
      </c>
      <c r="I478" s="23">
        <v>116184</v>
      </c>
      <c r="J478" s="23">
        <v>116184</v>
      </c>
      <c r="K478" s="44">
        <v>306574.48</v>
      </c>
      <c r="L478" s="24">
        <v>287553.27</v>
      </c>
    </row>
    <row r="479" spans="1:12" ht="38.25" outlineLevel="7">
      <c r="A479" s="25" t="s">
        <v>134</v>
      </c>
      <c r="B479" s="26" t="s">
        <v>9</v>
      </c>
      <c r="C479" s="26" t="s">
        <v>65</v>
      </c>
      <c r="D479" s="26" t="s">
        <v>66</v>
      </c>
      <c r="E479" s="26" t="s">
        <v>22</v>
      </c>
      <c r="F479" s="26" t="s">
        <v>14</v>
      </c>
      <c r="G479" s="27" t="s">
        <v>16</v>
      </c>
      <c r="H479" s="23">
        <v>25191</v>
      </c>
      <c r="I479" s="23">
        <v>25191</v>
      </c>
      <c r="J479" s="23">
        <v>25191</v>
      </c>
      <c r="K479" s="44">
        <v>49766</v>
      </c>
      <c r="L479" s="24">
        <v>46679</v>
      </c>
    </row>
    <row r="480" spans="1:12" ht="38.25" outlineLevel="7">
      <c r="A480" s="25" t="s">
        <v>96</v>
      </c>
      <c r="B480" s="26" t="s">
        <v>9</v>
      </c>
      <c r="C480" s="26" t="s">
        <v>65</v>
      </c>
      <c r="D480" s="26" t="s">
        <v>66</v>
      </c>
      <c r="E480" s="26" t="s">
        <v>22</v>
      </c>
      <c r="F480" s="26" t="s">
        <v>14</v>
      </c>
      <c r="G480" s="27" t="s">
        <v>16</v>
      </c>
      <c r="H480" s="23">
        <v>88183.3</v>
      </c>
      <c r="I480" s="23">
        <v>88183.3</v>
      </c>
      <c r="J480" s="23">
        <v>88183.3</v>
      </c>
      <c r="K480" s="44">
        <v>161924</v>
      </c>
      <c r="L480" s="24">
        <v>151878</v>
      </c>
    </row>
    <row r="481" spans="1:12" ht="38.25" outlineLevel="7">
      <c r="A481" s="25" t="s">
        <v>126</v>
      </c>
      <c r="B481" s="26" t="s">
        <v>9</v>
      </c>
      <c r="C481" s="26" t="s">
        <v>65</v>
      </c>
      <c r="D481" s="26" t="s">
        <v>66</v>
      </c>
      <c r="E481" s="26" t="s">
        <v>22</v>
      </c>
      <c r="F481" s="26" t="s">
        <v>14</v>
      </c>
      <c r="G481" s="27" t="s">
        <v>16</v>
      </c>
      <c r="H481" s="23">
        <v>11075</v>
      </c>
      <c r="I481" s="23">
        <v>5537.5</v>
      </c>
      <c r="J481" s="23">
        <v>5537.5</v>
      </c>
      <c r="K481" s="44">
        <v>11273</v>
      </c>
      <c r="L481" s="24">
        <v>10574</v>
      </c>
    </row>
    <row r="482" spans="1:12" ht="38.25" outlineLevel="7">
      <c r="A482" s="25" t="s">
        <v>139</v>
      </c>
      <c r="B482" s="26" t="s">
        <v>9</v>
      </c>
      <c r="C482" s="26" t="s">
        <v>65</v>
      </c>
      <c r="D482" s="26" t="s">
        <v>66</v>
      </c>
      <c r="E482" s="26" t="s">
        <v>22</v>
      </c>
      <c r="F482" s="26" t="s">
        <v>14</v>
      </c>
      <c r="G482" s="27" t="s">
        <v>16</v>
      </c>
      <c r="H482" s="23">
        <v>6240</v>
      </c>
      <c r="I482" s="23">
        <v>6240</v>
      </c>
      <c r="J482" s="23">
        <v>6240</v>
      </c>
      <c r="K482" s="44">
        <v>5324</v>
      </c>
      <c r="L482" s="24">
        <v>4994</v>
      </c>
    </row>
    <row r="483" spans="1:12" ht="38.25" outlineLevel="7">
      <c r="A483" s="25" t="s">
        <v>135</v>
      </c>
      <c r="B483" s="26" t="s">
        <v>9</v>
      </c>
      <c r="C483" s="26" t="s">
        <v>65</v>
      </c>
      <c r="D483" s="26" t="s">
        <v>66</v>
      </c>
      <c r="E483" s="26" t="s">
        <v>22</v>
      </c>
      <c r="F483" s="26" t="s">
        <v>14</v>
      </c>
      <c r="G483" s="27" t="s">
        <v>16</v>
      </c>
      <c r="H483" s="23">
        <v>14651</v>
      </c>
      <c r="I483" s="23">
        <v>14651</v>
      </c>
      <c r="J483" s="23">
        <v>14651</v>
      </c>
      <c r="K483" s="44">
        <v>24095</v>
      </c>
      <c r="L483" s="24">
        <v>22600</v>
      </c>
    </row>
    <row r="484" spans="1:12" ht="25.5" outlineLevel="7">
      <c r="A484" s="25" t="s">
        <v>129</v>
      </c>
      <c r="B484" s="26" t="s">
        <v>9</v>
      </c>
      <c r="C484" s="26" t="s">
        <v>65</v>
      </c>
      <c r="D484" s="26" t="s">
        <v>66</v>
      </c>
      <c r="E484" s="26" t="s">
        <v>22</v>
      </c>
      <c r="F484" s="26" t="s">
        <v>14</v>
      </c>
      <c r="G484" s="27" t="s">
        <v>16</v>
      </c>
      <c r="H484" s="23">
        <v>4507</v>
      </c>
      <c r="I484" s="23">
        <v>4507</v>
      </c>
      <c r="J484" s="23">
        <v>4507</v>
      </c>
      <c r="K484" s="44">
        <v>0</v>
      </c>
      <c r="L484" s="24">
        <v>0</v>
      </c>
    </row>
    <row r="485" spans="1:12" ht="38.25" outlineLevel="7">
      <c r="A485" s="25" t="s">
        <v>130</v>
      </c>
      <c r="B485" s="26" t="s">
        <v>9</v>
      </c>
      <c r="C485" s="26" t="s">
        <v>65</v>
      </c>
      <c r="D485" s="26" t="s">
        <v>66</v>
      </c>
      <c r="E485" s="26" t="s">
        <v>22</v>
      </c>
      <c r="F485" s="26" t="s">
        <v>14</v>
      </c>
      <c r="G485" s="27" t="s">
        <v>16</v>
      </c>
      <c r="H485" s="23">
        <v>5319</v>
      </c>
      <c r="I485" s="23">
        <v>5319</v>
      </c>
      <c r="J485" s="23">
        <v>5319</v>
      </c>
      <c r="K485" s="44">
        <v>12639</v>
      </c>
      <c r="L485" s="24">
        <v>11855</v>
      </c>
    </row>
    <row r="486" spans="1:12" ht="38.25" outlineLevel="7">
      <c r="A486" s="25" t="s">
        <v>136</v>
      </c>
      <c r="B486" s="26" t="s">
        <v>9</v>
      </c>
      <c r="C486" s="26" t="s">
        <v>65</v>
      </c>
      <c r="D486" s="26" t="s">
        <v>66</v>
      </c>
      <c r="E486" s="26" t="s">
        <v>22</v>
      </c>
      <c r="F486" s="26" t="s">
        <v>14</v>
      </c>
      <c r="G486" s="27" t="s">
        <v>16</v>
      </c>
      <c r="H486" s="23">
        <v>1064</v>
      </c>
      <c r="I486" s="23">
        <v>1064</v>
      </c>
      <c r="J486" s="23">
        <v>1064</v>
      </c>
      <c r="K486" s="44">
        <v>1582</v>
      </c>
      <c r="L486" s="24">
        <v>1484</v>
      </c>
    </row>
    <row r="487" spans="1:12" ht="38.25" outlineLevel="7">
      <c r="A487" s="25" t="s">
        <v>140</v>
      </c>
      <c r="B487" s="26" t="s">
        <v>9</v>
      </c>
      <c r="C487" s="26" t="s">
        <v>65</v>
      </c>
      <c r="D487" s="26" t="s">
        <v>66</v>
      </c>
      <c r="E487" s="26" t="s">
        <v>22</v>
      </c>
      <c r="F487" s="26" t="s">
        <v>14</v>
      </c>
      <c r="G487" s="27" t="s">
        <v>16</v>
      </c>
      <c r="H487" s="23">
        <v>8580</v>
      </c>
      <c r="I487" s="23">
        <v>8580</v>
      </c>
      <c r="J487" s="23">
        <v>8580</v>
      </c>
      <c r="K487" s="44">
        <v>10265</v>
      </c>
      <c r="L487" s="24">
        <v>9628</v>
      </c>
    </row>
    <row r="488" spans="1:12" ht="38.25" outlineLevel="7">
      <c r="A488" s="25" t="s">
        <v>117</v>
      </c>
      <c r="B488" s="26" t="s">
        <v>9</v>
      </c>
      <c r="C488" s="26" t="s">
        <v>65</v>
      </c>
      <c r="D488" s="26" t="s">
        <v>66</v>
      </c>
      <c r="E488" s="26" t="s">
        <v>22</v>
      </c>
      <c r="F488" s="26" t="s">
        <v>14</v>
      </c>
      <c r="G488" s="27" t="s">
        <v>16</v>
      </c>
      <c r="H488" s="23">
        <v>7107</v>
      </c>
      <c r="I488" s="23">
        <v>7107</v>
      </c>
      <c r="J488" s="23">
        <v>7107</v>
      </c>
      <c r="K488" s="44">
        <v>10371</v>
      </c>
      <c r="L488" s="24">
        <v>9728</v>
      </c>
    </row>
    <row r="489" spans="1:12" ht="25.5" outlineLevel="2">
      <c r="A489" s="29" t="s">
        <v>19</v>
      </c>
      <c r="B489" s="30" t="s">
        <v>9</v>
      </c>
      <c r="C489" s="30" t="s">
        <v>65</v>
      </c>
      <c r="D489" s="30" t="s">
        <v>43</v>
      </c>
      <c r="E489" s="30" t="s">
        <v>12</v>
      </c>
      <c r="F489" s="30"/>
      <c r="G489" s="31"/>
      <c r="H489" s="32">
        <f>H490</f>
        <v>22776153.859999999</v>
      </c>
      <c r="I489" s="32">
        <f>I490</f>
        <v>24352756.859999999</v>
      </c>
      <c r="J489" s="32">
        <f>J490</f>
        <v>26172916.859999999</v>
      </c>
      <c r="K489" s="39">
        <f t="shared" ref="K489:L489" si="146">K490</f>
        <v>21474782.399999999</v>
      </c>
      <c r="L489" s="38">
        <f t="shared" si="146"/>
        <v>20142486.399999999</v>
      </c>
    </row>
    <row r="490" spans="1:12" ht="51" outlineLevel="3">
      <c r="A490" s="29" t="s">
        <v>21</v>
      </c>
      <c r="B490" s="30" t="s">
        <v>9</v>
      </c>
      <c r="C490" s="30" t="s">
        <v>65</v>
      </c>
      <c r="D490" s="30" t="s">
        <v>43</v>
      </c>
      <c r="E490" s="30" t="s">
        <v>22</v>
      </c>
      <c r="F490" s="30"/>
      <c r="G490" s="31"/>
      <c r="H490" s="32">
        <f>H491+H493+H495+H497+H499+H501+H503+H505+H507+H509</f>
        <v>22776153.859999999</v>
      </c>
      <c r="I490" s="32">
        <f>I491+I493+I495+I497+I499+I501+I503+I505+I507+I509</f>
        <v>24352756.859999999</v>
      </c>
      <c r="J490" s="60">
        <f>J491+J493+J495+J497+J499+J501+J503+J505+J507+J509</f>
        <v>26172916.859999999</v>
      </c>
      <c r="K490" s="39">
        <f t="shared" ref="K490:L490" si="147">K491+K493+K495+K497+K499+K501+K503+K505+K507+K509</f>
        <v>21474782.399999999</v>
      </c>
      <c r="L490" s="38">
        <f t="shared" si="147"/>
        <v>20142486.399999999</v>
      </c>
    </row>
    <row r="491" spans="1:12" outlineLevel="4">
      <c r="A491" s="29" t="s">
        <v>23</v>
      </c>
      <c r="B491" s="30" t="s">
        <v>9</v>
      </c>
      <c r="C491" s="30" t="s">
        <v>65</v>
      </c>
      <c r="D491" s="30" t="s">
        <v>43</v>
      </c>
      <c r="E491" s="30" t="s">
        <v>22</v>
      </c>
      <c r="F491" s="30" t="s">
        <v>24</v>
      </c>
      <c r="G491" s="31"/>
      <c r="H491" s="32">
        <f>H492</f>
        <v>192751.08</v>
      </c>
      <c r="I491" s="32">
        <f>I492</f>
        <v>320038.08</v>
      </c>
      <c r="J491" s="32">
        <f>J492</f>
        <v>358511.08</v>
      </c>
      <c r="K491" s="39">
        <f t="shared" ref="K491:L491" si="148">K492</f>
        <v>178606.24</v>
      </c>
      <c r="L491" s="38">
        <f t="shared" si="148"/>
        <v>167525.54</v>
      </c>
    </row>
    <row r="492" spans="1:12" ht="38.25" outlineLevel="7">
      <c r="A492" s="25" t="s">
        <v>93</v>
      </c>
      <c r="B492" s="26" t="s">
        <v>9</v>
      </c>
      <c r="C492" s="26" t="s">
        <v>65</v>
      </c>
      <c r="D492" s="26" t="s">
        <v>43</v>
      </c>
      <c r="E492" s="26" t="s">
        <v>22</v>
      </c>
      <c r="F492" s="26" t="s">
        <v>24</v>
      </c>
      <c r="G492" s="27" t="s">
        <v>16</v>
      </c>
      <c r="H492" s="23">
        <v>192751.08</v>
      </c>
      <c r="I492" s="23">
        <v>320038.08</v>
      </c>
      <c r="J492" s="23">
        <v>358511.08</v>
      </c>
      <c r="K492" s="44">
        <v>178606.24</v>
      </c>
      <c r="L492" s="24">
        <v>167525.54</v>
      </c>
    </row>
    <row r="493" spans="1:12" s="3" customFormat="1" outlineLevel="4">
      <c r="A493" s="16" t="s">
        <v>25</v>
      </c>
      <c r="B493" s="17" t="s">
        <v>9</v>
      </c>
      <c r="C493" s="17" t="s">
        <v>65</v>
      </c>
      <c r="D493" s="17" t="s">
        <v>43</v>
      </c>
      <c r="E493" s="17" t="s">
        <v>22</v>
      </c>
      <c r="F493" s="17" t="s">
        <v>26</v>
      </c>
      <c r="G493" s="18"/>
      <c r="H493" s="19">
        <f>H494</f>
        <v>14149567.6</v>
      </c>
      <c r="I493" s="19">
        <f>I494</f>
        <v>15211534.6</v>
      </c>
      <c r="J493" s="19">
        <f>J494</f>
        <v>16555294.6</v>
      </c>
      <c r="K493" s="37">
        <f t="shared" ref="K493:L493" si="149">K494</f>
        <v>13560331.1</v>
      </c>
      <c r="L493" s="38">
        <f t="shared" si="149"/>
        <v>12719047.800000001</v>
      </c>
    </row>
    <row r="494" spans="1:12" ht="38.25" outlineLevel="7">
      <c r="A494" s="25" t="s">
        <v>93</v>
      </c>
      <c r="B494" s="26" t="s">
        <v>9</v>
      </c>
      <c r="C494" s="26" t="s">
        <v>65</v>
      </c>
      <c r="D494" s="26" t="s">
        <v>43</v>
      </c>
      <c r="E494" s="26" t="s">
        <v>22</v>
      </c>
      <c r="F494" s="26" t="s">
        <v>26</v>
      </c>
      <c r="G494" s="27" t="s">
        <v>16</v>
      </c>
      <c r="H494" s="23">
        <v>14149567.6</v>
      </c>
      <c r="I494" s="23">
        <v>15211534.6</v>
      </c>
      <c r="J494" s="23">
        <v>16555294.6</v>
      </c>
      <c r="K494" s="44">
        <v>13560331.1</v>
      </c>
      <c r="L494" s="24">
        <v>12719047.800000001</v>
      </c>
    </row>
    <row r="495" spans="1:12" s="3" customFormat="1" ht="25.5" outlineLevel="4">
      <c r="A495" s="16" t="s">
        <v>27</v>
      </c>
      <c r="B495" s="17" t="s">
        <v>9</v>
      </c>
      <c r="C495" s="17" t="s">
        <v>65</v>
      </c>
      <c r="D495" s="17" t="s">
        <v>43</v>
      </c>
      <c r="E495" s="17" t="s">
        <v>22</v>
      </c>
      <c r="F495" s="17" t="s">
        <v>28</v>
      </c>
      <c r="G495" s="18"/>
      <c r="H495" s="19">
        <f>H496</f>
        <v>58210.8</v>
      </c>
      <c r="I495" s="19">
        <f>I496</f>
        <v>96651.8</v>
      </c>
      <c r="J495" s="19">
        <f>J496</f>
        <v>108270.8</v>
      </c>
      <c r="K495" s="37">
        <f t="shared" ref="K495:L495" si="150">K496</f>
        <v>57615.040000000001</v>
      </c>
      <c r="L495" s="38">
        <f t="shared" si="150"/>
        <v>54040.62</v>
      </c>
    </row>
    <row r="496" spans="1:12" ht="38.25" outlineLevel="7">
      <c r="A496" s="25" t="s">
        <v>93</v>
      </c>
      <c r="B496" s="26" t="s">
        <v>9</v>
      </c>
      <c r="C496" s="26" t="s">
        <v>65</v>
      </c>
      <c r="D496" s="26" t="s">
        <v>43</v>
      </c>
      <c r="E496" s="26" t="s">
        <v>22</v>
      </c>
      <c r="F496" s="26" t="s">
        <v>28</v>
      </c>
      <c r="G496" s="27" t="s">
        <v>16</v>
      </c>
      <c r="H496" s="23">
        <v>58210.8</v>
      </c>
      <c r="I496" s="23">
        <v>96651.8</v>
      </c>
      <c r="J496" s="23">
        <v>108270.8</v>
      </c>
      <c r="K496" s="44">
        <v>57615.040000000001</v>
      </c>
      <c r="L496" s="24">
        <v>54040.62</v>
      </c>
    </row>
    <row r="497" spans="1:12" s="3" customFormat="1" ht="25.5" outlineLevel="4">
      <c r="A497" s="16" t="s">
        <v>29</v>
      </c>
      <c r="B497" s="17" t="s">
        <v>9</v>
      </c>
      <c r="C497" s="17" t="s">
        <v>65</v>
      </c>
      <c r="D497" s="17" t="s">
        <v>43</v>
      </c>
      <c r="E497" s="17" t="s">
        <v>22</v>
      </c>
      <c r="F497" s="17" t="s">
        <v>30</v>
      </c>
      <c r="G497" s="18"/>
      <c r="H497" s="19">
        <f>H498</f>
        <v>4568353.5999999996</v>
      </c>
      <c r="I497" s="19">
        <f>I498</f>
        <v>4917261.5999999996</v>
      </c>
      <c r="J497" s="19">
        <f>J498</f>
        <v>5343569.5999999996</v>
      </c>
      <c r="K497" s="37">
        <f t="shared" ref="K497:L497" si="151">K498</f>
        <v>4374309.8</v>
      </c>
      <c r="L497" s="38">
        <f t="shared" si="151"/>
        <v>4102927.5</v>
      </c>
    </row>
    <row r="498" spans="1:12" ht="38.25" outlineLevel="7">
      <c r="A498" s="25" t="s">
        <v>93</v>
      </c>
      <c r="B498" s="26" t="s">
        <v>9</v>
      </c>
      <c r="C498" s="26" t="s">
        <v>65</v>
      </c>
      <c r="D498" s="26" t="s">
        <v>43</v>
      </c>
      <c r="E498" s="26" t="s">
        <v>22</v>
      </c>
      <c r="F498" s="26" t="s">
        <v>30</v>
      </c>
      <c r="G498" s="27" t="s">
        <v>16</v>
      </c>
      <c r="H498" s="23">
        <v>4568353.5999999996</v>
      </c>
      <c r="I498" s="23">
        <v>4917261.5999999996</v>
      </c>
      <c r="J498" s="23">
        <v>5343569.5999999996</v>
      </c>
      <c r="K498" s="44">
        <v>4374309.8</v>
      </c>
      <c r="L498" s="24">
        <v>4102927.5</v>
      </c>
    </row>
    <row r="499" spans="1:12" s="3" customFormat="1" outlineLevel="4">
      <c r="A499" s="16" t="s">
        <v>31</v>
      </c>
      <c r="B499" s="17" t="s">
        <v>9</v>
      </c>
      <c r="C499" s="17" t="s">
        <v>65</v>
      </c>
      <c r="D499" s="17" t="s">
        <v>43</v>
      </c>
      <c r="E499" s="17" t="s">
        <v>22</v>
      </c>
      <c r="F499" s="17" t="s">
        <v>32</v>
      </c>
      <c r="G499" s="18"/>
      <c r="H499" s="19">
        <f>H500</f>
        <v>27671.78</v>
      </c>
      <c r="I499" s="19">
        <f>I500</f>
        <v>27671.78</v>
      </c>
      <c r="J499" s="19">
        <f>J500</f>
        <v>27671.78</v>
      </c>
      <c r="K499" s="37">
        <f t="shared" ref="K499:L499" si="152">K500</f>
        <v>26507.63</v>
      </c>
      <c r="L499" s="38">
        <f t="shared" si="152"/>
        <v>24863.09</v>
      </c>
    </row>
    <row r="500" spans="1:12" ht="38.25" outlineLevel="7">
      <c r="A500" s="25" t="s">
        <v>93</v>
      </c>
      <c r="B500" s="26" t="s">
        <v>9</v>
      </c>
      <c r="C500" s="26" t="s">
        <v>65</v>
      </c>
      <c r="D500" s="26" t="s">
        <v>43</v>
      </c>
      <c r="E500" s="26" t="s">
        <v>22</v>
      </c>
      <c r="F500" s="26" t="s">
        <v>32</v>
      </c>
      <c r="G500" s="27" t="s">
        <v>16</v>
      </c>
      <c r="H500" s="23">
        <v>27671.78</v>
      </c>
      <c r="I500" s="23">
        <v>27671.78</v>
      </c>
      <c r="J500" s="23">
        <v>27671.78</v>
      </c>
      <c r="K500" s="44">
        <v>26507.63</v>
      </c>
      <c r="L500" s="24">
        <v>24863.09</v>
      </c>
    </row>
    <row r="501" spans="1:12" s="3" customFormat="1" outlineLevel="4">
      <c r="A501" s="16" t="s">
        <v>33</v>
      </c>
      <c r="B501" s="17" t="s">
        <v>9</v>
      </c>
      <c r="C501" s="17" t="s">
        <v>65</v>
      </c>
      <c r="D501" s="17" t="s">
        <v>43</v>
      </c>
      <c r="E501" s="17" t="s">
        <v>22</v>
      </c>
      <c r="F501" s="17" t="s">
        <v>34</v>
      </c>
      <c r="G501" s="18"/>
      <c r="H501" s="19">
        <f>H502</f>
        <v>1064660</v>
      </c>
      <c r="I501" s="19">
        <f>I502</f>
        <v>1064660</v>
      </c>
      <c r="J501" s="19">
        <f>J502</f>
        <v>1064660</v>
      </c>
      <c r="K501" s="37">
        <f t="shared" ref="K501:L501" si="153">K502</f>
        <v>913558.86</v>
      </c>
      <c r="L501" s="38">
        <f t="shared" si="153"/>
        <v>856881.65</v>
      </c>
    </row>
    <row r="502" spans="1:12" ht="38.25" outlineLevel="7">
      <c r="A502" s="25" t="s">
        <v>93</v>
      </c>
      <c r="B502" s="26" t="s">
        <v>9</v>
      </c>
      <c r="C502" s="26" t="s">
        <v>65</v>
      </c>
      <c r="D502" s="26" t="s">
        <v>43</v>
      </c>
      <c r="E502" s="26" t="s">
        <v>22</v>
      </c>
      <c r="F502" s="26" t="s">
        <v>34</v>
      </c>
      <c r="G502" s="27" t="s">
        <v>16</v>
      </c>
      <c r="H502" s="23">
        <v>1064660</v>
      </c>
      <c r="I502" s="23">
        <v>1064660</v>
      </c>
      <c r="J502" s="23">
        <v>1064660</v>
      </c>
      <c r="K502" s="44">
        <v>913558.86</v>
      </c>
      <c r="L502" s="24">
        <v>856881.65</v>
      </c>
    </row>
    <row r="503" spans="1:12" s="3" customFormat="1" outlineLevel="4">
      <c r="A503" s="16" t="s">
        <v>35</v>
      </c>
      <c r="B503" s="17" t="s">
        <v>9</v>
      </c>
      <c r="C503" s="17" t="s">
        <v>65</v>
      </c>
      <c r="D503" s="17" t="s">
        <v>43</v>
      </c>
      <c r="E503" s="17" t="s">
        <v>22</v>
      </c>
      <c r="F503" s="17" t="s">
        <v>36</v>
      </c>
      <c r="G503" s="18"/>
      <c r="H503" s="19">
        <f>H504</f>
        <v>1293912</v>
      </c>
      <c r="I503" s="19">
        <f>I504</f>
        <v>1293912</v>
      </c>
      <c r="J503" s="19">
        <f>J504</f>
        <v>1293912</v>
      </c>
      <c r="K503" s="37">
        <f t="shared" ref="K503:L503" si="154">K504</f>
        <v>1116929.76</v>
      </c>
      <c r="L503" s="38">
        <f t="shared" si="154"/>
        <v>1047635.41</v>
      </c>
    </row>
    <row r="504" spans="1:12" ht="38.25" outlineLevel="7">
      <c r="A504" s="25" t="s">
        <v>93</v>
      </c>
      <c r="B504" s="26" t="s">
        <v>9</v>
      </c>
      <c r="C504" s="26" t="s">
        <v>65</v>
      </c>
      <c r="D504" s="26" t="s">
        <v>43</v>
      </c>
      <c r="E504" s="26" t="s">
        <v>22</v>
      </c>
      <c r="F504" s="26" t="s">
        <v>36</v>
      </c>
      <c r="G504" s="27" t="s">
        <v>16</v>
      </c>
      <c r="H504" s="23">
        <v>1293912</v>
      </c>
      <c r="I504" s="23">
        <v>1293912</v>
      </c>
      <c r="J504" s="23">
        <v>1293912</v>
      </c>
      <c r="K504" s="44">
        <v>1116929.76</v>
      </c>
      <c r="L504" s="24">
        <v>1047635.41</v>
      </c>
    </row>
    <row r="505" spans="1:12" s="3" customFormat="1" outlineLevel="4">
      <c r="A505" s="16" t="s">
        <v>37</v>
      </c>
      <c r="B505" s="17" t="s">
        <v>9</v>
      </c>
      <c r="C505" s="17" t="s">
        <v>65</v>
      </c>
      <c r="D505" s="17" t="s">
        <v>43</v>
      </c>
      <c r="E505" s="17" t="s">
        <v>22</v>
      </c>
      <c r="F505" s="17" t="s">
        <v>38</v>
      </c>
      <c r="G505" s="18"/>
      <c r="H505" s="19">
        <f>H506</f>
        <v>108611</v>
      </c>
      <c r="I505" s="19">
        <f>I506</f>
        <v>108611</v>
      </c>
      <c r="J505" s="19">
        <f>J506</f>
        <v>108611</v>
      </c>
      <c r="K505" s="37">
        <f t="shared" ref="K505:L505" si="155">K506</f>
        <v>156936.88</v>
      </c>
      <c r="L505" s="38">
        <f t="shared" si="155"/>
        <v>147200.51999999999</v>
      </c>
    </row>
    <row r="506" spans="1:12" ht="38.25" outlineLevel="7">
      <c r="A506" s="25" t="s">
        <v>93</v>
      </c>
      <c r="B506" s="26" t="s">
        <v>9</v>
      </c>
      <c r="C506" s="26" t="s">
        <v>65</v>
      </c>
      <c r="D506" s="26" t="s">
        <v>43</v>
      </c>
      <c r="E506" s="26" t="s">
        <v>22</v>
      </c>
      <c r="F506" s="26" t="s">
        <v>38</v>
      </c>
      <c r="G506" s="27" t="s">
        <v>16</v>
      </c>
      <c r="H506" s="23">
        <v>108611</v>
      </c>
      <c r="I506" s="23">
        <v>108611</v>
      </c>
      <c r="J506" s="23">
        <v>108611</v>
      </c>
      <c r="K506" s="44">
        <v>156936.88</v>
      </c>
      <c r="L506" s="24">
        <v>147200.51999999999</v>
      </c>
    </row>
    <row r="507" spans="1:12" s="3" customFormat="1" outlineLevel="4">
      <c r="A507" s="16" t="s">
        <v>44</v>
      </c>
      <c r="B507" s="17" t="s">
        <v>9</v>
      </c>
      <c r="C507" s="17" t="s">
        <v>65</v>
      </c>
      <c r="D507" s="17" t="s">
        <v>43</v>
      </c>
      <c r="E507" s="17" t="s">
        <v>22</v>
      </c>
      <c r="F507" s="17" t="s">
        <v>45</v>
      </c>
      <c r="G507" s="18"/>
      <c r="H507" s="19">
        <f>H508</f>
        <v>988554</v>
      </c>
      <c r="I507" s="19">
        <f>I508</f>
        <v>988554</v>
      </c>
      <c r="J507" s="19">
        <f>J508</f>
        <v>988554</v>
      </c>
      <c r="K507" s="37">
        <f t="shared" ref="K507:L507" si="156">K508</f>
        <v>819219.88</v>
      </c>
      <c r="L507" s="38">
        <f t="shared" si="156"/>
        <v>768395.46</v>
      </c>
    </row>
    <row r="508" spans="1:12" ht="38.25" outlineLevel="7">
      <c r="A508" s="25" t="s">
        <v>93</v>
      </c>
      <c r="B508" s="26" t="s">
        <v>9</v>
      </c>
      <c r="C508" s="26" t="s">
        <v>65</v>
      </c>
      <c r="D508" s="26" t="s">
        <v>43</v>
      </c>
      <c r="E508" s="26" t="s">
        <v>22</v>
      </c>
      <c r="F508" s="26" t="s">
        <v>45</v>
      </c>
      <c r="G508" s="27" t="s">
        <v>16</v>
      </c>
      <c r="H508" s="23">
        <v>988554</v>
      </c>
      <c r="I508" s="23">
        <v>988554</v>
      </c>
      <c r="J508" s="23">
        <v>988554</v>
      </c>
      <c r="K508" s="44">
        <v>819219.88</v>
      </c>
      <c r="L508" s="24">
        <v>768395.46</v>
      </c>
    </row>
    <row r="509" spans="1:12" s="3" customFormat="1" outlineLevel="4">
      <c r="A509" s="16" t="s">
        <v>13</v>
      </c>
      <c r="B509" s="17" t="s">
        <v>9</v>
      </c>
      <c r="C509" s="17" t="s">
        <v>65</v>
      </c>
      <c r="D509" s="17" t="s">
        <v>43</v>
      </c>
      <c r="E509" s="17" t="s">
        <v>22</v>
      </c>
      <c r="F509" s="17" t="s">
        <v>14</v>
      </c>
      <c r="G509" s="18"/>
      <c r="H509" s="19">
        <f>H510</f>
        <v>323862</v>
      </c>
      <c r="I509" s="19">
        <f>I510</f>
        <v>323862</v>
      </c>
      <c r="J509" s="19">
        <f>J510</f>
        <v>323862</v>
      </c>
      <c r="K509" s="37">
        <f t="shared" ref="K509:L509" si="157">K510</f>
        <v>270767.21000000002</v>
      </c>
      <c r="L509" s="38">
        <f t="shared" si="157"/>
        <v>253968.81</v>
      </c>
    </row>
    <row r="510" spans="1:12" ht="38.25" outlineLevel="7">
      <c r="A510" s="25" t="s">
        <v>93</v>
      </c>
      <c r="B510" s="26" t="s">
        <v>9</v>
      </c>
      <c r="C510" s="26" t="s">
        <v>65</v>
      </c>
      <c r="D510" s="26" t="s">
        <v>43</v>
      </c>
      <c r="E510" s="26" t="s">
        <v>22</v>
      </c>
      <c r="F510" s="26" t="s">
        <v>14</v>
      </c>
      <c r="G510" s="27" t="s">
        <v>16</v>
      </c>
      <c r="H510" s="23">
        <v>323862</v>
      </c>
      <c r="I510" s="23">
        <v>323862</v>
      </c>
      <c r="J510" s="23">
        <v>323862</v>
      </c>
      <c r="K510" s="44">
        <v>270767.21000000002</v>
      </c>
      <c r="L510" s="24">
        <v>253968.81</v>
      </c>
    </row>
    <row r="511" spans="1:12" ht="25.5" outlineLevel="2" collapsed="1">
      <c r="A511" s="29" t="s">
        <v>19</v>
      </c>
      <c r="B511" s="30" t="s">
        <v>9</v>
      </c>
      <c r="C511" s="30" t="s">
        <v>65</v>
      </c>
      <c r="D511" s="30" t="s">
        <v>49</v>
      </c>
      <c r="E511" s="30" t="s">
        <v>12</v>
      </c>
      <c r="F511" s="30"/>
      <c r="G511" s="31"/>
      <c r="H511" s="32">
        <f>H512</f>
        <v>26775498.350000001</v>
      </c>
      <c r="I511" s="32">
        <f>I512</f>
        <v>28164151.350000001</v>
      </c>
      <c r="J511" s="32">
        <f>J512</f>
        <v>34698010.350000001</v>
      </c>
      <c r="K511" s="39">
        <f t="shared" ref="K511:L511" si="158">K512</f>
        <v>20553153.239999998</v>
      </c>
      <c r="L511" s="38">
        <f t="shared" si="158"/>
        <v>19278035.149999999</v>
      </c>
    </row>
    <row r="512" spans="1:12" ht="51" outlineLevel="3">
      <c r="A512" s="29" t="s">
        <v>21</v>
      </c>
      <c r="B512" s="30" t="s">
        <v>9</v>
      </c>
      <c r="C512" s="30" t="s">
        <v>65</v>
      </c>
      <c r="D512" s="30" t="s">
        <v>49</v>
      </c>
      <c r="E512" s="30" t="s">
        <v>22</v>
      </c>
      <c r="F512" s="30"/>
      <c r="G512" s="31"/>
      <c r="H512" s="32">
        <f>H513+H515+H517+H519+H521+H523+H525+H527+H529+H531</f>
        <v>26775498.350000001</v>
      </c>
      <c r="I512" s="32">
        <f>I513+I515+I517+I519+I521+I523+I525+I527+I529+I531</f>
        <v>28164151.350000001</v>
      </c>
      <c r="J512" s="32">
        <f>J513+J515+J517+J519+J521+J523+J525+J527+J529+J531</f>
        <v>34698010.350000001</v>
      </c>
      <c r="K512" s="39">
        <f t="shared" ref="K512:L512" si="159">K513+K515+K517+K519+K521+K523+K525+K527+K529+K531</f>
        <v>20553153.239999998</v>
      </c>
      <c r="L512" s="38">
        <f t="shared" si="159"/>
        <v>19278035.149999999</v>
      </c>
    </row>
    <row r="513" spans="1:12" outlineLevel="4">
      <c r="A513" s="29" t="s">
        <v>23</v>
      </c>
      <c r="B513" s="30" t="s">
        <v>9</v>
      </c>
      <c r="C513" s="30" t="s">
        <v>65</v>
      </c>
      <c r="D513" s="30" t="s">
        <v>49</v>
      </c>
      <c r="E513" s="30" t="s">
        <v>22</v>
      </c>
      <c r="F513" s="30" t="s">
        <v>24</v>
      </c>
      <c r="G513" s="31"/>
      <c r="H513" s="32">
        <f>H514</f>
        <v>9337233.6699999999</v>
      </c>
      <c r="I513" s="32">
        <f>I514</f>
        <v>9337233.6699999999</v>
      </c>
      <c r="J513" s="32">
        <f>J514</f>
        <v>10963622.67</v>
      </c>
      <c r="K513" s="39">
        <f t="shared" ref="K513:L513" si="160">K514</f>
        <v>6992578.4800000004</v>
      </c>
      <c r="L513" s="38">
        <f t="shared" si="160"/>
        <v>6558758.71</v>
      </c>
    </row>
    <row r="514" spans="1:12" ht="27" customHeight="1" outlineLevel="7">
      <c r="A514" s="25" t="s">
        <v>97</v>
      </c>
      <c r="B514" s="26" t="s">
        <v>9</v>
      </c>
      <c r="C514" s="26" t="s">
        <v>65</v>
      </c>
      <c r="D514" s="26" t="s">
        <v>49</v>
      </c>
      <c r="E514" s="26" t="s">
        <v>22</v>
      </c>
      <c r="F514" s="26" t="s">
        <v>24</v>
      </c>
      <c r="G514" s="27" t="s">
        <v>16</v>
      </c>
      <c r="H514" s="23">
        <v>9337233.6699999999</v>
      </c>
      <c r="I514" s="23">
        <v>9337233.6699999999</v>
      </c>
      <c r="J514" s="23">
        <v>10963622.67</v>
      </c>
      <c r="K514" s="44">
        <v>6992578.4800000004</v>
      </c>
      <c r="L514" s="28">
        <v>6558758.71</v>
      </c>
    </row>
    <row r="515" spans="1:12" s="3" customFormat="1" outlineLevel="4">
      <c r="A515" s="16" t="s">
        <v>25</v>
      </c>
      <c r="B515" s="17" t="s">
        <v>9</v>
      </c>
      <c r="C515" s="17" t="s">
        <v>65</v>
      </c>
      <c r="D515" s="17" t="s">
        <v>49</v>
      </c>
      <c r="E515" s="17" t="s">
        <v>22</v>
      </c>
      <c r="F515" s="17" t="s">
        <v>26</v>
      </c>
      <c r="G515" s="18"/>
      <c r="H515" s="19">
        <f>H516</f>
        <v>9824107.8000000007</v>
      </c>
      <c r="I515" s="19">
        <f>I516</f>
        <v>10890661.800000001</v>
      </c>
      <c r="J515" s="19">
        <f>J516</f>
        <v>14282651.800000001</v>
      </c>
      <c r="K515" s="37">
        <f t="shared" ref="K515:L515" si="161">K516</f>
        <v>7365898.9000000004</v>
      </c>
      <c r="L515" s="38">
        <f t="shared" si="161"/>
        <v>6908918.4000000004</v>
      </c>
    </row>
    <row r="516" spans="1:12" ht="28.5" customHeight="1" outlineLevel="7">
      <c r="A516" s="25" t="s">
        <v>97</v>
      </c>
      <c r="B516" s="26" t="s">
        <v>9</v>
      </c>
      <c r="C516" s="26" t="s">
        <v>65</v>
      </c>
      <c r="D516" s="26" t="s">
        <v>49</v>
      </c>
      <c r="E516" s="26" t="s">
        <v>22</v>
      </c>
      <c r="F516" s="26" t="s">
        <v>26</v>
      </c>
      <c r="G516" s="27" t="s">
        <v>16</v>
      </c>
      <c r="H516" s="23">
        <v>9824107.8000000007</v>
      </c>
      <c r="I516" s="23">
        <v>10890661.800000001</v>
      </c>
      <c r="J516" s="23">
        <v>14282651.800000001</v>
      </c>
      <c r="K516" s="44">
        <v>7365898.9000000004</v>
      </c>
      <c r="L516" s="24">
        <v>6908918.4000000004</v>
      </c>
    </row>
    <row r="517" spans="1:12" s="3" customFormat="1" ht="25.5" outlineLevel="4">
      <c r="A517" s="16" t="s">
        <v>27</v>
      </c>
      <c r="B517" s="17" t="s">
        <v>9</v>
      </c>
      <c r="C517" s="17" t="s">
        <v>65</v>
      </c>
      <c r="D517" s="17" t="s">
        <v>49</v>
      </c>
      <c r="E517" s="17" t="s">
        <v>22</v>
      </c>
      <c r="F517" s="17" t="s">
        <v>28</v>
      </c>
      <c r="G517" s="18"/>
      <c r="H517" s="19">
        <f>H518</f>
        <v>2819946.48</v>
      </c>
      <c r="I517" s="19">
        <f>I518</f>
        <v>2819946.48</v>
      </c>
      <c r="J517" s="19">
        <f>J518</f>
        <v>3311081.48</v>
      </c>
      <c r="K517" s="37">
        <f t="shared" ref="K517:L517" si="162">K518</f>
        <v>2111758.13</v>
      </c>
      <c r="L517" s="47">
        <f t="shared" si="162"/>
        <v>1980744.62</v>
      </c>
    </row>
    <row r="518" spans="1:12" ht="38.25" outlineLevel="7">
      <c r="A518" s="25" t="s">
        <v>97</v>
      </c>
      <c r="B518" s="26" t="s">
        <v>9</v>
      </c>
      <c r="C518" s="26" t="s">
        <v>65</v>
      </c>
      <c r="D518" s="26" t="s">
        <v>49</v>
      </c>
      <c r="E518" s="26" t="s">
        <v>22</v>
      </c>
      <c r="F518" s="26" t="s">
        <v>28</v>
      </c>
      <c r="G518" s="27" t="s">
        <v>16</v>
      </c>
      <c r="H518" s="23">
        <v>2819946.48</v>
      </c>
      <c r="I518" s="23">
        <v>2819946.48</v>
      </c>
      <c r="J518" s="23">
        <v>3311081.48</v>
      </c>
      <c r="K518" s="44">
        <v>2111758.13</v>
      </c>
      <c r="L518" s="24">
        <v>1980744.62</v>
      </c>
    </row>
    <row r="519" spans="1:12" s="3" customFormat="1" ht="25.5" outlineLevel="4">
      <c r="A519" s="16" t="s">
        <v>29</v>
      </c>
      <c r="B519" s="17" t="s">
        <v>9</v>
      </c>
      <c r="C519" s="17" t="s">
        <v>65</v>
      </c>
      <c r="D519" s="17" t="s">
        <v>49</v>
      </c>
      <c r="E519" s="17" t="s">
        <v>22</v>
      </c>
      <c r="F519" s="17" t="s">
        <v>30</v>
      </c>
      <c r="G519" s="18"/>
      <c r="H519" s="19">
        <f>H520</f>
        <v>2966987.8</v>
      </c>
      <c r="I519" s="19">
        <f>I520</f>
        <v>3289086.8</v>
      </c>
      <c r="J519" s="19">
        <f>J520</f>
        <v>4313431.8</v>
      </c>
      <c r="K519" s="37">
        <f t="shared" ref="K519:L519" si="163">K520</f>
        <v>2224500.9</v>
      </c>
      <c r="L519" s="38">
        <f t="shared" si="163"/>
        <v>2086492.8</v>
      </c>
    </row>
    <row r="520" spans="1:12" ht="28.5" customHeight="1" outlineLevel="7">
      <c r="A520" s="25" t="s">
        <v>97</v>
      </c>
      <c r="B520" s="26" t="s">
        <v>9</v>
      </c>
      <c r="C520" s="26" t="s">
        <v>65</v>
      </c>
      <c r="D520" s="26" t="s">
        <v>49</v>
      </c>
      <c r="E520" s="26" t="s">
        <v>22</v>
      </c>
      <c r="F520" s="26" t="s">
        <v>30</v>
      </c>
      <c r="G520" s="27" t="s">
        <v>16</v>
      </c>
      <c r="H520" s="23">
        <v>2966987.8</v>
      </c>
      <c r="I520" s="23">
        <v>3289086.8</v>
      </c>
      <c r="J520" s="23">
        <v>4313431.8</v>
      </c>
      <c r="K520" s="44">
        <v>2224500.9</v>
      </c>
      <c r="L520" s="24">
        <v>2086492.8</v>
      </c>
    </row>
    <row r="521" spans="1:12" s="3" customFormat="1" outlineLevel="4">
      <c r="A521" s="16" t="s">
        <v>31</v>
      </c>
      <c r="B521" s="17" t="s">
        <v>9</v>
      </c>
      <c r="C521" s="17" t="s">
        <v>65</v>
      </c>
      <c r="D521" s="17" t="s">
        <v>49</v>
      </c>
      <c r="E521" s="17" t="s">
        <v>22</v>
      </c>
      <c r="F521" s="17" t="s">
        <v>32</v>
      </c>
      <c r="G521" s="18"/>
      <c r="H521" s="19">
        <f>H522</f>
        <v>64020</v>
      </c>
      <c r="I521" s="19">
        <f>I522</f>
        <v>64020</v>
      </c>
      <c r="J521" s="19">
        <f>J522</f>
        <v>64020</v>
      </c>
      <c r="K521" s="37">
        <f t="shared" ref="K521:L521" si="164">K522</f>
        <v>100011.21</v>
      </c>
      <c r="L521" s="38">
        <f t="shared" si="164"/>
        <v>93806.52</v>
      </c>
    </row>
    <row r="522" spans="1:12" ht="30" customHeight="1" outlineLevel="7">
      <c r="A522" s="25" t="s">
        <v>97</v>
      </c>
      <c r="B522" s="26" t="s">
        <v>9</v>
      </c>
      <c r="C522" s="26" t="s">
        <v>65</v>
      </c>
      <c r="D522" s="26" t="s">
        <v>49</v>
      </c>
      <c r="E522" s="26" t="s">
        <v>22</v>
      </c>
      <c r="F522" s="26" t="s">
        <v>32</v>
      </c>
      <c r="G522" s="27" t="s">
        <v>16</v>
      </c>
      <c r="H522" s="23">
        <v>64020</v>
      </c>
      <c r="I522" s="23">
        <v>64020</v>
      </c>
      <c r="J522" s="23">
        <v>64020</v>
      </c>
      <c r="K522" s="44">
        <v>100011.21</v>
      </c>
      <c r="L522" s="24">
        <v>93806.52</v>
      </c>
    </row>
    <row r="523" spans="1:12" s="3" customFormat="1" outlineLevel="4">
      <c r="A523" s="16" t="s">
        <v>33</v>
      </c>
      <c r="B523" s="17" t="s">
        <v>9</v>
      </c>
      <c r="C523" s="17" t="s">
        <v>65</v>
      </c>
      <c r="D523" s="17" t="s">
        <v>49</v>
      </c>
      <c r="E523" s="17" t="s">
        <v>22</v>
      </c>
      <c r="F523" s="17" t="s">
        <v>34</v>
      </c>
      <c r="G523" s="18"/>
      <c r="H523" s="19">
        <f>H524</f>
        <v>158864.37</v>
      </c>
      <c r="I523" s="19">
        <f>I524</f>
        <v>158864.37</v>
      </c>
      <c r="J523" s="19">
        <f>J524</f>
        <v>158864.37</v>
      </c>
      <c r="K523" s="37">
        <f t="shared" ref="K523:L523" si="165">K524</f>
        <v>152180.94</v>
      </c>
      <c r="L523" s="38">
        <f t="shared" si="165"/>
        <v>142739.64000000001</v>
      </c>
    </row>
    <row r="524" spans="1:12" ht="29.25" customHeight="1" outlineLevel="7">
      <c r="A524" s="25" t="s">
        <v>97</v>
      </c>
      <c r="B524" s="26" t="s">
        <v>9</v>
      </c>
      <c r="C524" s="26" t="s">
        <v>65</v>
      </c>
      <c r="D524" s="26" t="s">
        <v>49</v>
      </c>
      <c r="E524" s="26" t="s">
        <v>22</v>
      </c>
      <c r="F524" s="26" t="s">
        <v>34</v>
      </c>
      <c r="G524" s="27" t="s">
        <v>16</v>
      </c>
      <c r="H524" s="23">
        <v>158864.37</v>
      </c>
      <c r="I524" s="23">
        <v>158864.37</v>
      </c>
      <c r="J524" s="23">
        <v>158864.37</v>
      </c>
      <c r="K524" s="44">
        <v>152180.94</v>
      </c>
      <c r="L524" s="24">
        <v>142739.64000000001</v>
      </c>
    </row>
    <row r="525" spans="1:12" s="3" customFormat="1" outlineLevel="4">
      <c r="A525" s="16" t="s">
        <v>35</v>
      </c>
      <c r="B525" s="17" t="s">
        <v>9</v>
      </c>
      <c r="C525" s="17" t="s">
        <v>65</v>
      </c>
      <c r="D525" s="17" t="s">
        <v>49</v>
      </c>
      <c r="E525" s="17" t="s">
        <v>22</v>
      </c>
      <c r="F525" s="17" t="s">
        <v>36</v>
      </c>
      <c r="G525" s="18"/>
      <c r="H525" s="19">
        <f>H526</f>
        <v>407055.5</v>
      </c>
      <c r="I525" s="19">
        <f>I526</f>
        <v>407055.5</v>
      </c>
      <c r="J525" s="19">
        <f>J526</f>
        <v>407055.5</v>
      </c>
      <c r="K525" s="37">
        <f t="shared" ref="K525:L525" si="166">K526</f>
        <v>389930.68</v>
      </c>
      <c r="L525" s="38">
        <f t="shared" si="166"/>
        <v>365739.37</v>
      </c>
    </row>
    <row r="526" spans="1:12" ht="26.25" customHeight="1" outlineLevel="7">
      <c r="A526" s="25" t="s">
        <v>97</v>
      </c>
      <c r="B526" s="26" t="s">
        <v>9</v>
      </c>
      <c r="C526" s="26" t="s">
        <v>65</v>
      </c>
      <c r="D526" s="26" t="s">
        <v>49</v>
      </c>
      <c r="E526" s="26" t="s">
        <v>22</v>
      </c>
      <c r="F526" s="26" t="s">
        <v>36</v>
      </c>
      <c r="G526" s="27" t="s">
        <v>16</v>
      </c>
      <c r="H526" s="23">
        <v>407055.5</v>
      </c>
      <c r="I526" s="23">
        <v>407055.5</v>
      </c>
      <c r="J526" s="23">
        <v>407055.5</v>
      </c>
      <c r="K526" s="44">
        <v>389930.68</v>
      </c>
      <c r="L526" s="24">
        <v>365739.37</v>
      </c>
    </row>
    <row r="527" spans="1:12" s="3" customFormat="1" outlineLevel="4">
      <c r="A527" s="16" t="s">
        <v>37</v>
      </c>
      <c r="B527" s="17" t="s">
        <v>9</v>
      </c>
      <c r="C527" s="17" t="s">
        <v>65</v>
      </c>
      <c r="D527" s="17" t="s">
        <v>49</v>
      </c>
      <c r="E527" s="17" t="s">
        <v>22</v>
      </c>
      <c r="F527" s="17" t="s">
        <v>38</v>
      </c>
      <c r="G527" s="18"/>
      <c r="H527" s="19">
        <f>H528</f>
        <v>18544.28</v>
      </c>
      <c r="I527" s="19">
        <f>I528</f>
        <v>18544.28</v>
      </c>
      <c r="J527" s="19">
        <f>J528</f>
        <v>18544.28</v>
      </c>
      <c r="K527" s="37">
        <f t="shared" ref="K527:L527" si="167">K528</f>
        <v>17764.13</v>
      </c>
      <c r="L527" s="38">
        <f t="shared" si="167"/>
        <v>16662.04</v>
      </c>
    </row>
    <row r="528" spans="1:12" ht="29.25" customHeight="1" outlineLevel="7">
      <c r="A528" s="25" t="s">
        <v>97</v>
      </c>
      <c r="B528" s="26" t="s">
        <v>9</v>
      </c>
      <c r="C528" s="26" t="s">
        <v>65</v>
      </c>
      <c r="D528" s="26" t="s">
        <v>49</v>
      </c>
      <c r="E528" s="26" t="s">
        <v>22</v>
      </c>
      <c r="F528" s="26" t="s">
        <v>38</v>
      </c>
      <c r="G528" s="27" t="s">
        <v>16</v>
      </c>
      <c r="H528" s="23">
        <v>18544.28</v>
      </c>
      <c r="I528" s="23">
        <v>18544.28</v>
      </c>
      <c r="J528" s="23">
        <v>18544.28</v>
      </c>
      <c r="K528" s="44">
        <v>17764.13</v>
      </c>
      <c r="L528" s="24">
        <v>16662.04</v>
      </c>
    </row>
    <row r="529" spans="1:12" s="3" customFormat="1" outlineLevel="4">
      <c r="A529" s="16" t="s">
        <v>44</v>
      </c>
      <c r="B529" s="17" t="s">
        <v>9</v>
      </c>
      <c r="C529" s="17" t="s">
        <v>65</v>
      </c>
      <c r="D529" s="17" t="s">
        <v>49</v>
      </c>
      <c r="E529" s="17" t="s">
        <v>22</v>
      </c>
      <c r="F529" s="17" t="s">
        <v>45</v>
      </c>
      <c r="G529" s="18"/>
      <c r="H529" s="19">
        <f>H530</f>
        <v>682178.07</v>
      </c>
      <c r="I529" s="19">
        <f>I530</f>
        <v>682178.07</v>
      </c>
      <c r="J529" s="19">
        <f>J530</f>
        <v>682178.07</v>
      </c>
      <c r="K529" s="37">
        <f t="shared" ref="K529:L529" si="168">K530</f>
        <v>653478.82999999996</v>
      </c>
      <c r="L529" s="38">
        <f t="shared" si="168"/>
        <v>612936.99</v>
      </c>
    </row>
    <row r="530" spans="1:12" ht="29.25" customHeight="1" outlineLevel="7">
      <c r="A530" s="25" t="s">
        <v>97</v>
      </c>
      <c r="B530" s="26" t="s">
        <v>9</v>
      </c>
      <c r="C530" s="26" t="s">
        <v>65</v>
      </c>
      <c r="D530" s="26" t="s">
        <v>49</v>
      </c>
      <c r="E530" s="26" t="s">
        <v>22</v>
      </c>
      <c r="F530" s="26" t="s">
        <v>45</v>
      </c>
      <c r="G530" s="27" t="s">
        <v>16</v>
      </c>
      <c r="H530" s="23">
        <v>682178.07</v>
      </c>
      <c r="I530" s="23">
        <v>682178.07</v>
      </c>
      <c r="J530" s="23">
        <v>682178.07</v>
      </c>
      <c r="K530" s="44">
        <v>653478.82999999996</v>
      </c>
      <c r="L530" s="24">
        <v>612936.99</v>
      </c>
    </row>
    <row r="531" spans="1:12" s="3" customFormat="1" outlineLevel="4">
      <c r="A531" s="16" t="s">
        <v>13</v>
      </c>
      <c r="B531" s="17" t="s">
        <v>9</v>
      </c>
      <c r="C531" s="17" t="s">
        <v>65</v>
      </c>
      <c r="D531" s="17" t="s">
        <v>49</v>
      </c>
      <c r="E531" s="17" t="s">
        <v>22</v>
      </c>
      <c r="F531" s="17" t="s">
        <v>14</v>
      </c>
      <c r="G531" s="18"/>
      <c r="H531" s="19">
        <f>H532</f>
        <v>496560.38</v>
      </c>
      <c r="I531" s="19">
        <f>I532</f>
        <v>496560.38</v>
      </c>
      <c r="J531" s="19">
        <f>J532</f>
        <v>496560.38</v>
      </c>
      <c r="K531" s="37">
        <f t="shared" ref="K531:L531" si="169">K532</f>
        <v>545051.04</v>
      </c>
      <c r="L531" s="38">
        <f t="shared" si="169"/>
        <v>511236.06</v>
      </c>
    </row>
    <row r="532" spans="1:12" ht="29.25" customHeight="1" outlineLevel="7">
      <c r="A532" s="25" t="s">
        <v>97</v>
      </c>
      <c r="B532" s="26" t="s">
        <v>9</v>
      </c>
      <c r="C532" s="26" t="s">
        <v>65</v>
      </c>
      <c r="D532" s="26" t="s">
        <v>49</v>
      </c>
      <c r="E532" s="26" t="s">
        <v>22</v>
      </c>
      <c r="F532" s="26" t="s">
        <v>14</v>
      </c>
      <c r="G532" s="27" t="s">
        <v>16</v>
      </c>
      <c r="H532" s="23">
        <v>496560.38</v>
      </c>
      <c r="I532" s="23">
        <v>496560.38</v>
      </c>
      <c r="J532" s="23">
        <v>496560.38</v>
      </c>
      <c r="K532" s="44">
        <v>545051.04</v>
      </c>
      <c r="L532" s="24">
        <v>511236.06</v>
      </c>
    </row>
    <row r="533" spans="1:12" ht="25.5" outlineLevel="2">
      <c r="A533" s="29" t="s">
        <v>19</v>
      </c>
      <c r="B533" s="30" t="s">
        <v>9</v>
      </c>
      <c r="C533" s="30" t="s">
        <v>65</v>
      </c>
      <c r="D533" s="30" t="s">
        <v>50</v>
      </c>
      <c r="E533" s="30" t="s">
        <v>12</v>
      </c>
      <c r="F533" s="30"/>
      <c r="G533" s="31"/>
      <c r="H533" s="39">
        <f>H534</f>
        <v>35035466.329999998</v>
      </c>
      <c r="I533" s="39">
        <f>I534</f>
        <v>36783237.329999998</v>
      </c>
      <c r="J533" s="39">
        <f>J534</f>
        <v>39484839.329999998</v>
      </c>
      <c r="K533" s="39">
        <f t="shared" ref="K533:L533" si="170">K534</f>
        <v>33620150.140000001</v>
      </c>
      <c r="L533" s="38">
        <f t="shared" si="170"/>
        <v>31534355.209999997</v>
      </c>
    </row>
    <row r="534" spans="1:12" ht="51" outlineLevel="3">
      <c r="A534" s="29" t="s">
        <v>21</v>
      </c>
      <c r="B534" s="30" t="s">
        <v>9</v>
      </c>
      <c r="C534" s="30" t="s">
        <v>65</v>
      </c>
      <c r="D534" s="30" t="s">
        <v>50</v>
      </c>
      <c r="E534" s="30" t="s">
        <v>22</v>
      </c>
      <c r="F534" s="30"/>
      <c r="G534" s="31"/>
      <c r="H534" s="39">
        <f>H535+H537+H540+H542+H545+H547+H550+H553+H556+H558</f>
        <v>35035466.329999998</v>
      </c>
      <c r="I534" s="39">
        <f>I535+I537+I540+I542+I545+I547+I550+I553+I556+I558</f>
        <v>36783237.329999998</v>
      </c>
      <c r="J534" s="39">
        <f>J535+J537+J540+J542+J545+J547+J550+J553+J556+J558</f>
        <v>39484839.329999998</v>
      </c>
      <c r="K534" s="39">
        <f t="shared" ref="K534:L534" si="171">K535+K537+K540+K542+K545+K547+K550+K553+K556+K558</f>
        <v>33620150.140000001</v>
      </c>
      <c r="L534" s="38">
        <f t="shared" si="171"/>
        <v>31534355.209999997</v>
      </c>
    </row>
    <row r="535" spans="1:12" outlineLevel="4">
      <c r="A535" s="29" t="s">
        <v>23</v>
      </c>
      <c r="B535" s="30" t="s">
        <v>9</v>
      </c>
      <c r="C535" s="30" t="s">
        <v>65</v>
      </c>
      <c r="D535" s="30" t="s">
        <v>50</v>
      </c>
      <c r="E535" s="30" t="s">
        <v>22</v>
      </c>
      <c r="F535" s="30" t="s">
        <v>24</v>
      </c>
      <c r="G535" s="31"/>
      <c r="H535" s="32">
        <f>H536</f>
        <v>7898926.0099999998</v>
      </c>
      <c r="I535" s="32">
        <f>I536</f>
        <v>8365071.0099999998</v>
      </c>
      <c r="J535" s="32">
        <f>J536</f>
        <v>9282692.0099999998</v>
      </c>
      <c r="K535" s="39">
        <f t="shared" ref="K535:L535" si="172">K536</f>
        <v>7564931.2800000003</v>
      </c>
      <c r="L535" s="38">
        <f t="shared" si="172"/>
        <v>7095602.8399999999</v>
      </c>
    </row>
    <row r="536" spans="1:12" ht="38.25" outlineLevel="7">
      <c r="A536" s="25" t="s">
        <v>141</v>
      </c>
      <c r="B536" s="26" t="s">
        <v>9</v>
      </c>
      <c r="C536" s="26" t="s">
        <v>65</v>
      </c>
      <c r="D536" s="26" t="s">
        <v>50</v>
      </c>
      <c r="E536" s="26" t="s">
        <v>22</v>
      </c>
      <c r="F536" s="26" t="s">
        <v>24</v>
      </c>
      <c r="G536" s="27" t="s">
        <v>16</v>
      </c>
      <c r="H536" s="23">
        <v>7898926.0099999998</v>
      </c>
      <c r="I536" s="23">
        <v>8365071.0099999998</v>
      </c>
      <c r="J536" s="23">
        <v>9282692.0099999998</v>
      </c>
      <c r="K536" s="44">
        <v>7564931.2800000003</v>
      </c>
      <c r="L536" s="24">
        <v>7095602.8399999999</v>
      </c>
    </row>
    <row r="537" spans="1:12" s="3" customFormat="1" outlineLevel="4">
      <c r="A537" s="16" t="s">
        <v>25</v>
      </c>
      <c r="B537" s="17" t="s">
        <v>9</v>
      </c>
      <c r="C537" s="17" t="s">
        <v>65</v>
      </c>
      <c r="D537" s="17" t="s">
        <v>50</v>
      </c>
      <c r="E537" s="17" t="s">
        <v>22</v>
      </c>
      <c r="F537" s="17" t="s">
        <v>26</v>
      </c>
      <c r="G537" s="18"/>
      <c r="H537" s="19">
        <f>H538+H539</f>
        <v>17993418.5</v>
      </c>
      <c r="I537" s="19">
        <f>I538+I539</f>
        <v>18869647.5</v>
      </c>
      <c r="J537" s="19">
        <f>J538+J539</f>
        <v>20072772.5</v>
      </c>
      <c r="K537" s="37">
        <f t="shared" ref="K537:L537" si="173">K538+K539</f>
        <v>17238122.300000001</v>
      </c>
      <c r="L537" s="38">
        <f t="shared" si="173"/>
        <v>16168668.700000001</v>
      </c>
    </row>
    <row r="538" spans="1:12" ht="38.25" outlineLevel="7">
      <c r="A538" s="25" t="s">
        <v>98</v>
      </c>
      <c r="B538" s="26" t="s">
        <v>9</v>
      </c>
      <c r="C538" s="26" t="s">
        <v>65</v>
      </c>
      <c r="D538" s="26" t="s">
        <v>50</v>
      </c>
      <c r="E538" s="26" t="s">
        <v>22</v>
      </c>
      <c r="F538" s="26" t="s">
        <v>26</v>
      </c>
      <c r="G538" s="27" t="s">
        <v>16</v>
      </c>
      <c r="H538" s="23">
        <v>1908212</v>
      </c>
      <c r="I538" s="23">
        <v>1908212</v>
      </c>
      <c r="J538" s="23">
        <v>1908212</v>
      </c>
      <c r="K538" s="44">
        <v>1827934</v>
      </c>
      <c r="L538" s="24">
        <v>1714528.48</v>
      </c>
    </row>
    <row r="539" spans="1:12" ht="38.25" outlineLevel="7">
      <c r="A539" s="25" t="s">
        <v>141</v>
      </c>
      <c r="B539" s="26" t="s">
        <v>9</v>
      </c>
      <c r="C539" s="26" t="s">
        <v>65</v>
      </c>
      <c r="D539" s="26" t="s">
        <v>50</v>
      </c>
      <c r="E539" s="26" t="s">
        <v>22</v>
      </c>
      <c r="F539" s="26" t="s">
        <v>26</v>
      </c>
      <c r="G539" s="27" t="s">
        <v>16</v>
      </c>
      <c r="H539" s="23">
        <v>16085206.5</v>
      </c>
      <c r="I539" s="23">
        <v>16961435.5</v>
      </c>
      <c r="J539" s="23">
        <v>18164560.5</v>
      </c>
      <c r="K539" s="44">
        <v>15410188.300000001</v>
      </c>
      <c r="L539" s="24">
        <v>14454140.220000001</v>
      </c>
    </row>
    <row r="540" spans="1:12" s="3" customFormat="1" ht="25.5" outlineLevel="4">
      <c r="A540" s="16" t="s">
        <v>27</v>
      </c>
      <c r="B540" s="17" t="s">
        <v>9</v>
      </c>
      <c r="C540" s="17" t="s">
        <v>65</v>
      </c>
      <c r="D540" s="17" t="s">
        <v>50</v>
      </c>
      <c r="E540" s="17" t="s">
        <v>22</v>
      </c>
      <c r="F540" s="17" t="s">
        <v>28</v>
      </c>
      <c r="G540" s="18"/>
      <c r="H540" s="19">
        <f>H541</f>
        <v>2385475.61</v>
      </c>
      <c r="I540" s="19">
        <f>I541</f>
        <v>2526251.61</v>
      </c>
      <c r="J540" s="19">
        <f>J541</f>
        <v>2804107.61</v>
      </c>
      <c r="K540" s="37">
        <f t="shared" ref="K540:L540" si="174">K541</f>
        <v>2353490.0499999998</v>
      </c>
      <c r="L540" s="38">
        <f t="shared" si="174"/>
        <v>2207479.5299999998</v>
      </c>
    </row>
    <row r="541" spans="1:12" ht="38.25" outlineLevel="7">
      <c r="A541" s="25" t="s">
        <v>142</v>
      </c>
      <c r="B541" s="26" t="s">
        <v>9</v>
      </c>
      <c r="C541" s="26" t="s">
        <v>65</v>
      </c>
      <c r="D541" s="26" t="s">
        <v>50</v>
      </c>
      <c r="E541" s="26" t="s">
        <v>22</v>
      </c>
      <c r="F541" s="26" t="s">
        <v>28</v>
      </c>
      <c r="G541" s="27" t="s">
        <v>16</v>
      </c>
      <c r="H541" s="23">
        <v>2385475.61</v>
      </c>
      <c r="I541" s="23">
        <v>2526251.61</v>
      </c>
      <c r="J541" s="23">
        <v>2804107.61</v>
      </c>
      <c r="K541" s="44">
        <v>2353490.0499999998</v>
      </c>
      <c r="L541" s="24">
        <v>2207479.5299999998</v>
      </c>
    </row>
    <row r="542" spans="1:12" s="3" customFormat="1" ht="25.5" outlineLevel="4">
      <c r="A542" s="16" t="s">
        <v>29</v>
      </c>
      <c r="B542" s="17" t="s">
        <v>9</v>
      </c>
      <c r="C542" s="17" t="s">
        <v>65</v>
      </c>
      <c r="D542" s="17" t="s">
        <v>50</v>
      </c>
      <c r="E542" s="17" t="s">
        <v>22</v>
      </c>
      <c r="F542" s="17" t="s">
        <v>30</v>
      </c>
      <c r="G542" s="18"/>
      <c r="H542" s="19">
        <f>H543+H544</f>
        <v>5669769.5</v>
      </c>
      <c r="I542" s="19">
        <f>I543+I544</f>
        <v>5934390.5</v>
      </c>
      <c r="J542" s="19">
        <f>J543+J544</f>
        <v>6237390.5</v>
      </c>
      <c r="K542" s="37">
        <f t="shared" ref="K542:L542" si="175">K543+K544</f>
        <v>5362870.9000000004</v>
      </c>
      <c r="L542" s="38">
        <f t="shared" si="175"/>
        <v>5030158.2</v>
      </c>
    </row>
    <row r="543" spans="1:12" ht="38.25" outlineLevel="7">
      <c r="A543" s="25" t="s">
        <v>98</v>
      </c>
      <c r="B543" s="26" t="s">
        <v>9</v>
      </c>
      <c r="C543" s="26" t="s">
        <v>65</v>
      </c>
      <c r="D543" s="26" t="s">
        <v>50</v>
      </c>
      <c r="E543" s="26" t="s">
        <v>22</v>
      </c>
      <c r="F543" s="26" t="s">
        <v>30</v>
      </c>
      <c r="G543" s="27" t="s">
        <v>16</v>
      </c>
      <c r="H543" s="23">
        <v>576280</v>
      </c>
      <c r="I543" s="23">
        <v>576280</v>
      </c>
      <c r="J543" s="23">
        <v>576280</v>
      </c>
      <c r="K543" s="44">
        <v>552036</v>
      </c>
      <c r="L543" s="24">
        <v>517788</v>
      </c>
    </row>
    <row r="544" spans="1:12" ht="38.25" outlineLevel="7">
      <c r="A544" s="25" t="s">
        <v>141</v>
      </c>
      <c r="B544" s="26" t="s">
        <v>9</v>
      </c>
      <c r="C544" s="26" t="s">
        <v>65</v>
      </c>
      <c r="D544" s="26" t="s">
        <v>50</v>
      </c>
      <c r="E544" s="26" t="s">
        <v>22</v>
      </c>
      <c r="F544" s="26" t="s">
        <v>30</v>
      </c>
      <c r="G544" s="27" t="s">
        <v>16</v>
      </c>
      <c r="H544" s="23">
        <v>5093489.5</v>
      </c>
      <c r="I544" s="23">
        <v>5358110.5</v>
      </c>
      <c r="J544" s="23">
        <v>5661110.5</v>
      </c>
      <c r="K544" s="44">
        <v>4810834.9000000004</v>
      </c>
      <c r="L544" s="24">
        <v>4512370.2</v>
      </c>
    </row>
    <row r="545" spans="1:12" s="3" customFormat="1" outlineLevel="4">
      <c r="A545" s="16" t="s">
        <v>31</v>
      </c>
      <c r="B545" s="17" t="s">
        <v>9</v>
      </c>
      <c r="C545" s="17" t="s">
        <v>65</v>
      </c>
      <c r="D545" s="17" t="s">
        <v>50</v>
      </c>
      <c r="E545" s="17" t="s">
        <v>22</v>
      </c>
      <c r="F545" s="17" t="s">
        <v>32</v>
      </c>
      <c r="G545" s="18"/>
      <c r="H545" s="19">
        <f>H546</f>
        <v>128124</v>
      </c>
      <c r="I545" s="19">
        <f>I546</f>
        <v>128124</v>
      </c>
      <c r="J545" s="19">
        <f>J546</f>
        <v>128124</v>
      </c>
      <c r="K545" s="37">
        <f t="shared" ref="K545:L545" si="176">K546</f>
        <v>174502.12</v>
      </c>
      <c r="L545" s="38">
        <f t="shared" si="176"/>
        <v>163676</v>
      </c>
    </row>
    <row r="546" spans="1:12" ht="38.25" outlineLevel="7">
      <c r="A546" s="25" t="s">
        <v>141</v>
      </c>
      <c r="B546" s="26" t="s">
        <v>9</v>
      </c>
      <c r="C546" s="26" t="s">
        <v>65</v>
      </c>
      <c r="D546" s="26" t="s">
        <v>50</v>
      </c>
      <c r="E546" s="26" t="s">
        <v>22</v>
      </c>
      <c r="F546" s="26" t="s">
        <v>32</v>
      </c>
      <c r="G546" s="27" t="s">
        <v>16</v>
      </c>
      <c r="H546" s="23">
        <v>128124</v>
      </c>
      <c r="I546" s="23">
        <v>128124</v>
      </c>
      <c r="J546" s="23">
        <v>128124</v>
      </c>
      <c r="K546" s="44">
        <v>174502.12</v>
      </c>
      <c r="L546" s="24">
        <v>163676</v>
      </c>
    </row>
    <row r="547" spans="1:12" s="3" customFormat="1" outlineLevel="4">
      <c r="A547" s="16" t="s">
        <v>33</v>
      </c>
      <c r="B547" s="17" t="s">
        <v>9</v>
      </c>
      <c r="C547" s="17" t="s">
        <v>65</v>
      </c>
      <c r="D547" s="17" t="s">
        <v>50</v>
      </c>
      <c r="E547" s="17" t="s">
        <v>22</v>
      </c>
      <c r="F547" s="17" t="s">
        <v>34</v>
      </c>
      <c r="G547" s="18"/>
      <c r="H547" s="19">
        <f>H548+H549</f>
        <v>185036.28</v>
      </c>
      <c r="I547" s="19">
        <f>I548+I549</f>
        <v>185036.28</v>
      </c>
      <c r="J547" s="19">
        <f>J548+J549</f>
        <v>185036.28</v>
      </c>
      <c r="K547" s="37">
        <f t="shared" ref="K547:L547" si="177">K548+K549</f>
        <v>172422.07</v>
      </c>
      <c r="L547" s="38">
        <f t="shared" si="177"/>
        <v>161725</v>
      </c>
    </row>
    <row r="548" spans="1:12" ht="38.25" outlineLevel="7">
      <c r="A548" s="25" t="s">
        <v>98</v>
      </c>
      <c r="B548" s="26" t="s">
        <v>9</v>
      </c>
      <c r="C548" s="26" t="s">
        <v>65</v>
      </c>
      <c r="D548" s="26" t="s">
        <v>50</v>
      </c>
      <c r="E548" s="26" t="s">
        <v>22</v>
      </c>
      <c r="F548" s="26" t="s">
        <v>34</v>
      </c>
      <c r="G548" s="27" t="s">
        <v>16</v>
      </c>
      <c r="H548" s="23">
        <v>2110.7800000000002</v>
      </c>
      <c r="I548" s="23">
        <v>2110.7800000000002</v>
      </c>
      <c r="J548" s="23">
        <v>2110.7800000000002</v>
      </c>
      <c r="K548" s="44">
        <v>1966.97</v>
      </c>
      <c r="L548" s="24">
        <v>1845</v>
      </c>
    </row>
    <row r="549" spans="1:12" ht="38.25" outlineLevel="7">
      <c r="A549" s="25" t="s">
        <v>141</v>
      </c>
      <c r="B549" s="26" t="s">
        <v>9</v>
      </c>
      <c r="C549" s="26" t="s">
        <v>65</v>
      </c>
      <c r="D549" s="26" t="s">
        <v>50</v>
      </c>
      <c r="E549" s="26" t="s">
        <v>22</v>
      </c>
      <c r="F549" s="26" t="s">
        <v>34</v>
      </c>
      <c r="G549" s="27" t="s">
        <v>16</v>
      </c>
      <c r="H549" s="23">
        <v>182925.5</v>
      </c>
      <c r="I549" s="23">
        <v>182925.5</v>
      </c>
      <c r="J549" s="23">
        <v>182925.5</v>
      </c>
      <c r="K549" s="44">
        <v>170455.1</v>
      </c>
      <c r="L549" s="24">
        <v>159880</v>
      </c>
    </row>
    <row r="550" spans="1:12" s="3" customFormat="1" outlineLevel="4">
      <c r="A550" s="16" t="s">
        <v>35</v>
      </c>
      <c r="B550" s="17" t="s">
        <v>9</v>
      </c>
      <c r="C550" s="17" t="s">
        <v>65</v>
      </c>
      <c r="D550" s="17" t="s">
        <v>50</v>
      </c>
      <c r="E550" s="17" t="s">
        <v>22</v>
      </c>
      <c r="F550" s="17" t="s">
        <v>36</v>
      </c>
      <c r="G550" s="18"/>
      <c r="H550" s="19">
        <f>H551+H552</f>
        <v>186375.45</v>
      </c>
      <c r="I550" s="19">
        <f>I551+I552</f>
        <v>186375.45</v>
      </c>
      <c r="J550" s="19">
        <f>J551+J552</f>
        <v>186375.45</v>
      </c>
      <c r="K550" s="37">
        <f t="shared" ref="K550:L550" si="178">K551+K552</f>
        <v>134469.85999999999</v>
      </c>
      <c r="L550" s="38">
        <f t="shared" si="178"/>
        <v>126127.34</v>
      </c>
    </row>
    <row r="551" spans="1:12" ht="38.25" outlineLevel="7">
      <c r="A551" s="25" t="s">
        <v>98</v>
      </c>
      <c r="B551" s="26" t="s">
        <v>9</v>
      </c>
      <c r="C551" s="26" t="s">
        <v>65</v>
      </c>
      <c r="D551" s="26" t="s">
        <v>50</v>
      </c>
      <c r="E551" s="26" t="s">
        <v>22</v>
      </c>
      <c r="F551" s="26" t="s">
        <v>36</v>
      </c>
      <c r="G551" s="27" t="s">
        <v>16</v>
      </c>
      <c r="H551" s="23">
        <v>2069</v>
      </c>
      <c r="I551" s="23">
        <v>2069</v>
      </c>
      <c r="J551" s="23">
        <v>2069</v>
      </c>
      <c r="K551" s="50">
        <v>1493</v>
      </c>
      <c r="L551" s="24">
        <v>1400</v>
      </c>
    </row>
    <row r="552" spans="1:12" ht="38.25" outlineLevel="7">
      <c r="A552" s="25" t="s">
        <v>141</v>
      </c>
      <c r="B552" s="26" t="s">
        <v>9</v>
      </c>
      <c r="C552" s="26" t="s">
        <v>65</v>
      </c>
      <c r="D552" s="26" t="s">
        <v>50</v>
      </c>
      <c r="E552" s="26" t="s">
        <v>22</v>
      </c>
      <c r="F552" s="26" t="s">
        <v>36</v>
      </c>
      <c r="G552" s="27" t="s">
        <v>16</v>
      </c>
      <c r="H552" s="23">
        <v>184306.45</v>
      </c>
      <c r="I552" s="23">
        <v>184306.45</v>
      </c>
      <c r="J552" s="23">
        <v>184306.45</v>
      </c>
      <c r="K552" s="44">
        <v>132976.85999999999</v>
      </c>
      <c r="L552" s="24">
        <v>124727.34</v>
      </c>
    </row>
    <row r="553" spans="1:12" s="3" customFormat="1" outlineLevel="4">
      <c r="A553" s="16" t="s">
        <v>37</v>
      </c>
      <c r="B553" s="17" t="s">
        <v>9</v>
      </c>
      <c r="C553" s="17" t="s">
        <v>65</v>
      </c>
      <c r="D553" s="17" t="s">
        <v>50</v>
      </c>
      <c r="E553" s="17" t="s">
        <v>22</v>
      </c>
      <c r="F553" s="17" t="s">
        <v>38</v>
      </c>
      <c r="G553" s="18"/>
      <c r="H553" s="19">
        <f>H554+H555</f>
        <v>13209.05</v>
      </c>
      <c r="I553" s="19">
        <f>I554+I555</f>
        <v>13209.05</v>
      </c>
      <c r="J553" s="19">
        <f>J554+J555</f>
        <v>13209.05</v>
      </c>
      <c r="K553" s="37">
        <f t="shared" ref="K553:L553" si="179">K554+K555</f>
        <v>9779.5499999999993</v>
      </c>
      <c r="L553" s="38">
        <f t="shared" si="179"/>
        <v>9172.83</v>
      </c>
    </row>
    <row r="554" spans="1:12" ht="38.25" outlineLevel="7">
      <c r="A554" s="25" t="s">
        <v>98</v>
      </c>
      <c r="B554" s="26" t="s">
        <v>9</v>
      </c>
      <c r="C554" s="26" t="s">
        <v>65</v>
      </c>
      <c r="D554" s="26" t="s">
        <v>50</v>
      </c>
      <c r="E554" s="26" t="s">
        <v>22</v>
      </c>
      <c r="F554" s="26" t="s">
        <v>38</v>
      </c>
      <c r="G554" s="27" t="s">
        <v>16</v>
      </c>
      <c r="H554" s="23">
        <v>599</v>
      </c>
      <c r="I554" s="23">
        <v>599</v>
      </c>
      <c r="J554" s="23">
        <v>599</v>
      </c>
      <c r="K554" s="44">
        <v>443</v>
      </c>
      <c r="L554" s="24">
        <v>416</v>
      </c>
    </row>
    <row r="555" spans="1:12" ht="38.25" outlineLevel="7">
      <c r="A555" s="25" t="s">
        <v>141</v>
      </c>
      <c r="B555" s="26" t="s">
        <v>9</v>
      </c>
      <c r="C555" s="26" t="s">
        <v>65</v>
      </c>
      <c r="D555" s="26" t="s">
        <v>50</v>
      </c>
      <c r="E555" s="26" t="s">
        <v>22</v>
      </c>
      <c r="F555" s="26" t="s">
        <v>38</v>
      </c>
      <c r="G555" s="27" t="s">
        <v>16</v>
      </c>
      <c r="H555" s="23">
        <v>12610.05</v>
      </c>
      <c r="I555" s="23">
        <v>12610.05</v>
      </c>
      <c r="J555" s="23">
        <v>12610.05</v>
      </c>
      <c r="K555" s="44">
        <v>9336.5499999999993</v>
      </c>
      <c r="L555" s="24">
        <v>8756.83</v>
      </c>
    </row>
    <row r="556" spans="1:12" s="3" customFormat="1" outlineLevel="4">
      <c r="A556" s="16" t="s">
        <v>44</v>
      </c>
      <c r="B556" s="17" t="s">
        <v>9</v>
      </c>
      <c r="C556" s="17" t="s">
        <v>65</v>
      </c>
      <c r="D556" s="17" t="s">
        <v>50</v>
      </c>
      <c r="E556" s="17" t="s">
        <v>22</v>
      </c>
      <c r="F556" s="17" t="s">
        <v>45</v>
      </c>
      <c r="G556" s="18"/>
      <c r="H556" s="19">
        <f>H557</f>
        <v>155545.85</v>
      </c>
      <c r="I556" s="19">
        <f>I557</f>
        <v>155545.85</v>
      </c>
      <c r="J556" s="19">
        <f>J557</f>
        <v>155545.85</v>
      </c>
      <c r="K556" s="37">
        <f>K557</f>
        <v>149002.03</v>
      </c>
      <c r="L556" s="38">
        <f t="shared" ref="L556" si="180">L557</f>
        <v>139757.94</v>
      </c>
    </row>
    <row r="557" spans="1:12" ht="38.25" outlineLevel="7">
      <c r="A557" s="25" t="s">
        <v>141</v>
      </c>
      <c r="B557" s="26" t="s">
        <v>9</v>
      </c>
      <c r="C557" s="26" t="s">
        <v>65</v>
      </c>
      <c r="D557" s="26" t="s">
        <v>50</v>
      </c>
      <c r="E557" s="26" t="s">
        <v>22</v>
      </c>
      <c r="F557" s="26" t="s">
        <v>45</v>
      </c>
      <c r="G557" s="27" t="s">
        <v>16</v>
      </c>
      <c r="H557" s="23">
        <v>155545.85</v>
      </c>
      <c r="I557" s="23">
        <v>155545.85</v>
      </c>
      <c r="J557" s="23">
        <v>155545.85</v>
      </c>
      <c r="K557" s="44">
        <v>149002.03</v>
      </c>
      <c r="L557" s="24">
        <v>139757.94</v>
      </c>
    </row>
    <row r="558" spans="1:12" s="3" customFormat="1" outlineLevel="4">
      <c r="A558" s="16" t="s">
        <v>13</v>
      </c>
      <c r="B558" s="17" t="s">
        <v>9</v>
      </c>
      <c r="C558" s="17" t="s">
        <v>65</v>
      </c>
      <c r="D558" s="17" t="s">
        <v>50</v>
      </c>
      <c r="E558" s="17" t="s">
        <v>22</v>
      </c>
      <c r="F558" s="17" t="s">
        <v>14</v>
      </c>
      <c r="G558" s="18"/>
      <c r="H558" s="19">
        <f>H559+H560</f>
        <v>419586.08</v>
      </c>
      <c r="I558" s="19">
        <f>I559+I560</f>
        <v>419586.08</v>
      </c>
      <c r="J558" s="19">
        <f>J559+J560</f>
        <v>419586.08</v>
      </c>
      <c r="K558" s="37">
        <f t="shared" ref="K558:L558" si="181">K559+K560</f>
        <v>460559.98</v>
      </c>
      <c r="L558" s="38">
        <f t="shared" si="181"/>
        <v>431986.83</v>
      </c>
    </row>
    <row r="559" spans="1:12" ht="38.25" outlineLevel="7">
      <c r="A559" s="25" t="s">
        <v>98</v>
      </c>
      <c r="B559" s="26" t="s">
        <v>9</v>
      </c>
      <c r="C559" s="26" t="s">
        <v>65</v>
      </c>
      <c r="D559" s="26" t="s">
        <v>50</v>
      </c>
      <c r="E559" s="26" t="s">
        <v>22</v>
      </c>
      <c r="F559" s="26" t="s">
        <v>14</v>
      </c>
      <c r="G559" s="27" t="s">
        <v>16</v>
      </c>
      <c r="H559" s="23">
        <v>4496</v>
      </c>
      <c r="I559" s="23">
        <v>4496</v>
      </c>
      <c r="J559" s="23">
        <v>4496</v>
      </c>
      <c r="K559" s="44">
        <v>4935</v>
      </c>
      <c r="L559" s="24">
        <v>4629</v>
      </c>
    </row>
    <row r="560" spans="1:12" ht="38.25" outlineLevel="7">
      <c r="A560" s="25" t="s">
        <v>141</v>
      </c>
      <c r="B560" s="26" t="s">
        <v>9</v>
      </c>
      <c r="C560" s="26" t="s">
        <v>65</v>
      </c>
      <c r="D560" s="26" t="s">
        <v>50</v>
      </c>
      <c r="E560" s="26" t="s">
        <v>22</v>
      </c>
      <c r="F560" s="26" t="s">
        <v>14</v>
      </c>
      <c r="G560" s="27" t="s">
        <v>16</v>
      </c>
      <c r="H560" s="23">
        <v>415090.08</v>
      </c>
      <c r="I560" s="23">
        <v>415090.08</v>
      </c>
      <c r="J560" s="23">
        <v>415090.08</v>
      </c>
      <c r="K560" s="44">
        <v>455624.98</v>
      </c>
      <c r="L560" s="24">
        <v>427357.83</v>
      </c>
    </row>
    <row r="561" spans="1:12" ht="25.5" outlineLevel="2">
      <c r="A561" s="29" t="s">
        <v>19</v>
      </c>
      <c r="B561" s="30" t="s">
        <v>9</v>
      </c>
      <c r="C561" s="30" t="s">
        <v>65</v>
      </c>
      <c r="D561" s="30" t="s">
        <v>51</v>
      </c>
      <c r="E561" s="30" t="s">
        <v>12</v>
      </c>
      <c r="F561" s="30"/>
      <c r="G561" s="31"/>
      <c r="H561" s="32">
        <f>H562</f>
        <v>77807.33</v>
      </c>
      <c r="I561" s="32">
        <f>I562</f>
        <v>46684.4</v>
      </c>
      <c r="J561" s="32">
        <f>J562</f>
        <v>46684.4</v>
      </c>
      <c r="K561" s="39">
        <f t="shared" ref="K561:L561" si="182">K562</f>
        <v>74533.97</v>
      </c>
      <c r="L561" s="38">
        <f t="shared" si="182"/>
        <v>69909.87</v>
      </c>
    </row>
    <row r="562" spans="1:12" ht="51" outlineLevel="3">
      <c r="A562" s="29" t="s">
        <v>21</v>
      </c>
      <c r="B562" s="30" t="s">
        <v>9</v>
      </c>
      <c r="C562" s="30" t="s">
        <v>65</v>
      </c>
      <c r="D562" s="30" t="s">
        <v>51</v>
      </c>
      <c r="E562" s="30" t="s">
        <v>22</v>
      </c>
      <c r="F562" s="30"/>
      <c r="G562" s="31"/>
      <c r="H562" s="32">
        <f>H563+H565+H567</f>
        <v>77807.33</v>
      </c>
      <c r="I562" s="32">
        <f>I563+I565+I567</f>
        <v>46684.4</v>
      </c>
      <c r="J562" s="32">
        <f>J563+J565+J567</f>
        <v>46684.4</v>
      </c>
      <c r="K562" s="39">
        <f t="shared" ref="K562:L562" si="183">K563+K565+K567</f>
        <v>74533.97</v>
      </c>
      <c r="L562" s="47">
        <f t="shared" si="183"/>
        <v>69909.87</v>
      </c>
    </row>
    <row r="563" spans="1:12" outlineLevel="4">
      <c r="A563" s="29" t="s">
        <v>25</v>
      </c>
      <c r="B563" s="30" t="s">
        <v>9</v>
      </c>
      <c r="C563" s="30" t="s">
        <v>65</v>
      </c>
      <c r="D563" s="30" t="s">
        <v>51</v>
      </c>
      <c r="E563" s="30" t="s">
        <v>22</v>
      </c>
      <c r="F563" s="30" t="s">
        <v>26</v>
      </c>
      <c r="G563" s="31"/>
      <c r="H563" s="32">
        <f>H564</f>
        <v>57566.85</v>
      </c>
      <c r="I563" s="32">
        <f>I564</f>
        <v>34540.11</v>
      </c>
      <c r="J563" s="32">
        <f>J564</f>
        <v>34540.11</v>
      </c>
      <c r="K563" s="39">
        <f t="shared" ref="K563:L563" si="184">K564</f>
        <v>55145</v>
      </c>
      <c r="L563" s="38">
        <f t="shared" si="184"/>
        <v>51723.8</v>
      </c>
    </row>
    <row r="564" spans="1:12" ht="29.25" customHeight="1" outlineLevel="7">
      <c r="A564" s="25" t="s">
        <v>99</v>
      </c>
      <c r="B564" s="26" t="s">
        <v>9</v>
      </c>
      <c r="C564" s="26" t="s">
        <v>65</v>
      </c>
      <c r="D564" s="26" t="s">
        <v>51</v>
      </c>
      <c r="E564" s="26" t="s">
        <v>22</v>
      </c>
      <c r="F564" s="26" t="s">
        <v>26</v>
      </c>
      <c r="G564" s="27" t="s">
        <v>16</v>
      </c>
      <c r="H564" s="23">
        <v>57566.85</v>
      </c>
      <c r="I564" s="23">
        <v>34540.11</v>
      </c>
      <c r="J564" s="23">
        <v>34540.11</v>
      </c>
      <c r="K564" s="44">
        <v>55145</v>
      </c>
      <c r="L564" s="24">
        <v>51723.8</v>
      </c>
    </row>
    <row r="565" spans="1:12" s="3" customFormat="1" ht="25.5" outlineLevel="4">
      <c r="A565" s="16" t="s">
        <v>29</v>
      </c>
      <c r="B565" s="17" t="s">
        <v>9</v>
      </c>
      <c r="C565" s="17" t="s">
        <v>65</v>
      </c>
      <c r="D565" s="17" t="s">
        <v>51</v>
      </c>
      <c r="E565" s="17" t="s">
        <v>22</v>
      </c>
      <c r="F565" s="17" t="s">
        <v>30</v>
      </c>
      <c r="G565" s="18"/>
      <c r="H565" s="19">
        <f>H566</f>
        <v>17385.650000000001</v>
      </c>
      <c r="I565" s="19">
        <f>I566</f>
        <v>10431.39</v>
      </c>
      <c r="J565" s="19">
        <f>J566</f>
        <v>10431.39</v>
      </c>
      <c r="K565" s="37">
        <f t="shared" ref="K565:L565" si="185">K566</f>
        <v>16654.240000000002</v>
      </c>
      <c r="L565" s="38">
        <f t="shared" si="185"/>
        <v>15621.01</v>
      </c>
    </row>
    <row r="566" spans="1:12" ht="26.25" customHeight="1" outlineLevel="7">
      <c r="A566" s="25" t="s">
        <v>99</v>
      </c>
      <c r="B566" s="26" t="s">
        <v>9</v>
      </c>
      <c r="C566" s="26" t="s">
        <v>65</v>
      </c>
      <c r="D566" s="26" t="s">
        <v>51</v>
      </c>
      <c r="E566" s="26" t="s">
        <v>22</v>
      </c>
      <c r="F566" s="26" t="s">
        <v>30</v>
      </c>
      <c r="G566" s="27" t="s">
        <v>16</v>
      </c>
      <c r="H566" s="23">
        <v>17385.650000000001</v>
      </c>
      <c r="I566" s="23">
        <v>10431.39</v>
      </c>
      <c r="J566" s="23">
        <v>10431.39</v>
      </c>
      <c r="K566" s="44">
        <v>16654.240000000002</v>
      </c>
      <c r="L566" s="24">
        <v>15621.01</v>
      </c>
    </row>
    <row r="567" spans="1:12" s="3" customFormat="1" outlineLevel="4">
      <c r="A567" s="16" t="s">
        <v>44</v>
      </c>
      <c r="B567" s="17" t="s">
        <v>9</v>
      </c>
      <c r="C567" s="17" t="s">
        <v>65</v>
      </c>
      <c r="D567" s="17" t="s">
        <v>51</v>
      </c>
      <c r="E567" s="17" t="s">
        <v>22</v>
      </c>
      <c r="F567" s="17" t="s">
        <v>45</v>
      </c>
      <c r="G567" s="18"/>
      <c r="H567" s="19">
        <f>H568</f>
        <v>2854.83</v>
      </c>
      <c r="I567" s="19">
        <f>I568</f>
        <v>1712.9</v>
      </c>
      <c r="J567" s="19">
        <f>J568</f>
        <v>1712.9</v>
      </c>
      <c r="K567" s="37">
        <f t="shared" ref="K567:L567" si="186">K568</f>
        <v>2734.73</v>
      </c>
      <c r="L567" s="38">
        <f t="shared" si="186"/>
        <v>2565.06</v>
      </c>
    </row>
    <row r="568" spans="1:12" ht="26.25" customHeight="1" outlineLevel="7">
      <c r="A568" s="25" t="s">
        <v>99</v>
      </c>
      <c r="B568" s="26" t="s">
        <v>9</v>
      </c>
      <c r="C568" s="26" t="s">
        <v>65</v>
      </c>
      <c r="D568" s="26" t="s">
        <v>51</v>
      </c>
      <c r="E568" s="26" t="s">
        <v>22</v>
      </c>
      <c r="F568" s="26" t="s">
        <v>45</v>
      </c>
      <c r="G568" s="27" t="s">
        <v>16</v>
      </c>
      <c r="H568" s="23">
        <v>2854.83</v>
      </c>
      <c r="I568" s="23">
        <v>1712.9</v>
      </c>
      <c r="J568" s="23">
        <v>1712.9</v>
      </c>
      <c r="K568" s="44">
        <v>2734.73</v>
      </c>
      <c r="L568" s="24">
        <v>2565.06</v>
      </c>
    </row>
    <row r="569" spans="1:12" ht="25.5" outlineLevel="2" collapsed="1">
      <c r="A569" s="29" t="s">
        <v>19</v>
      </c>
      <c r="B569" s="30" t="s">
        <v>9</v>
      </c>
      <c r="C569" s="30" t="s">
        <v>65</v>
      </c>
      <c r="D569" s="30" t="s">
        <v>52</v>
      </c>
      <c r="E569" s="30" t="s">
        <v>12</v>
      </c>
      <c r="F569" s="30"/>
      <c r="G569" s="31"/>
      <c r="H569" s="32">
        <f>H570</f>
        <v>33815529.200000003</v>
      </c>
      <c r="I569" s="32">
        <f>I570</f>
        <v>35602650.199999996</v>
      </c>
      <c r="J569" s="32">
        <f>J570</f>
        <v>38124199.199999996</v>
      </c>
      <c r="K569" s="39">
        <f t="shared" ref="K569:L569" si="187">K570</f>
        <v>32447588.050000001</v>
      </c>
      <c r="L569" s="38">
        <f t="shared" si="187"/>
        <v>30434538.920000002</v>
      </c>
    </row>
    <row r="570" spans="1:12" ht="51" outlineLevel="3">
      <c r="A570" s="29" t="s">
        <v>21</v>
      </c>
      <c r="B570" s="30" t="s">
        <v>9</v>
      </c>
      <c r="C570" s="30" t="s">
        <v>65</v>
      </c>
      <c r="D570" s="30" t="s">
        <v>52</v>
      </c>
      <c r="E570" s="30" t="s">
        <v>22</v>
      </c>
      <c r="F570" s="30"/>
      <c r="G570" s="31"/>
      <c r="H570" s="32">
        <f>H571+H575+H579+H583+H587+H590+H593+H595+H598+H601+H605+H607</f>
        <v>33815529.200000003</v>
      </c>
      <c r="I570" s="32">
        <f>I571+I575+I579+I583+I587+I590+I593+I595+I598+I601+I605+I607</f>
        <v>35602650.199999996</v>
      </c>
      <c r="J570" s="32">
        <f>J571+J575+J579+J583+J587+J590+J593+J595+J598+J601+J605+J607</f>
        <v>38124199.199999996</v>
      </c>
      <c r="K570" s="39">
        <f t="shared" ref="K570:L570" si="188">K571+K575+K579+K583+K587+K590+K593+K595+K598+K601+K605+K607</f>
        <v>32447588.050000001</v>
      </c>
      <c r="L570" s="38">
        <f t="shared" si="188"/>
        <v>30434538.920000002</v>
      </c>
    </row>
    <row r="571" spans="1:12" outlineLevel="4">
      <c r="A571" s="29" t="s">
        <v>23</v>
      </c>
      <c r="B571" s="30" t="s">
        <v>9</v>
      </c>
      <c r="C571" s="30" t="s">
        <v>65</v>
      </c>
      <c r="D571" s="30" t="s">
        <v>52</v>
      </c>
      <c r="E571" s="30" t="s">
        <v>22</v>
      </c>
      <c r="F571" s="30" t="s">
        <v>24</v>
      </c>
      <c r="G571" s="31"/>
      <c r="H571" s="32">
        <f>H572+H573+H574</f>
        <v>5893622.9700000007</v>
      </c>
      <c r="I571" s="32">
        <f>I572+I573+I574</f>
        <v>6910798.9699999997</v>
      </c>
      <c r="J571" s="32">
        <f>J572+J573+J574</f>
        <v>7339070.9699999997</v>
      </c>
      <c r="K571" s="39">
        <f t="shared" ref="K571:L571" si="189">K572+K573+K574</f>
        <v>5648561.4800000004</v>
      </c>
      <c r="L571" s="38">
        <f t="shared" si="189"/>
        <v>5298124.63</v>
      </c>
    </row>
    <row r="572" spans="1:12" ht="38.25" outlineLevel="7">
      <c r="A572" s="25" t="s">
        <v>143</v>
      </c>
      <c r="B572" s="26" t="s">
        <v>9</v>
      </c>
      <c r="C572" s="26" t="s">
        <v>65</v>
      </c>
      <c r="D572" s="26" t="s">
        <v>52</v>
      </c>
      <c r="E572" s="26" t="s">
        <v>22</v>
      </c>
      <c r="F572" s="26" t="s">
        <v>24</v>
      </c>
      <c r="G572" s="27" t="s">
        <v>16</v>
      </c>
      <c r="H572" s="23">
        <v>3856346.97</v>
      </c>
      <c r="I572" s="23">
        <v>4613046.97</v>
      </c>
      <c r="J572" s="23">
        <v>4739951.97</v>
      </c>
      <c r="K572" s="44">
        <v>3695997.48</v>
      </c>
      <c r="L572" s="24">
        <v>3466697.63</v>
      </c>
    </row>
    <row r="573" spans="1:12" ht="38.25" outlineLevel="7">
      <c r="A573" s="25" t="s">
        <v>101</v>
      </c>
      <c r="B573" s="26" t="s">
        <v>9</v>
      </c>
      <c r="C573" s="26" t="s">
        <v>65</v>
      </c>
      <c r="D573" s="26" t="s">
        <v>52</v>
      </c>
      <c r="E573" s="26" t="s">
        <v>22</v>
      </c>
      <c r="F573" s="26" t="s">
        <v>24</v>
      </c>
      <c r="G573" s="27" t="s">
        <v>16</v>
      </c>
      <c r="H573" s="23">
        <v>1961138</v>
      </c>
      <c r="I573" s="23">
        <v>2221614</v>
      </c>
      <c r="J573" s="23">
        <v>2522981</v>
      </c>
      <c r="K573" s="44">
        <v>1879592</v>
      </c>
      <c r="L573" s="24">
        <v>1762982</v>
      </c>
    </row>
    <row r="574" spans="1:12" ht="38.25" outlineLevel="7">
      <c r="A574" s="25" t="s">
        <v>103</v>
      </c>
      <c r="B574" s="26" t="s">
        <v>9</v>
      </c>
      <c r="C574" s="26" t="s">
        <v>65</v>
      </c>
      <c r="D574" s="26" t="s">
        <v>52</v>
      </c>
      <c r="E574" s="26" t="s">
        <v>22</v>
      </c>
      <c r="F574" s="26" t="s">
        <v>24</v>
      </c>
      <c r="G574" s="27" t="s">
        <v>16</v>
      </c>
      <c r="H574" s="23">
        <v>76138</v>
      </c>
      <c r="I574" s="23">
        <v>76138</v>
      </c>
      <c r="J574" s="23">
        <v>76138</v>
      </c>
      <c r="K574" s="44">
        <v>72972</v>
      </c>
      <c r="L574" s="24">
        <v>68445</v>
      </c>
    </row>
    <row r="575" spans="1:12" s="3" customFormat="1" outlineLevel="4">
      <c r="A575" s="16" t="s">
        <v>25</v>
      </c>
      <c r="B575" s="17" t="s">
        <v>9</v>
      </c>
      <c r="C575" s="17" t="s">
        <v>65</v>
      </c>
      <c r="D575" s="17" t="s">
        <v>52</v>
      </c>
      <c r="E575" s="17" t="s">
        <v>22</v>
      </c>
      <c r="F575" s="17" t="s">
        <v>26</v>
      </c>
      <c r="G575" s="18"/>
      <c r="H575" s="19">
        <f>H576+H577+H578</f>
        <v>18174266.100000001</v>
      </c>
      <c r="I575" s="19">
        <f>I576+I577+I578</f>
        <v>18608796.100000001</v>
      </c>
      <c r="J575" s="19">
        <f>J576+J577+J578</f>
        <v>20090827.100000001</v>
      </c>
      <c r="K575" s="37">
        <f t="shared" ref="K575:L575" si="190">K576+K577+K578</f>
        <v>17406791.5</v>
      </c>
      <c r="L575" s="38">
        <f t="shared" si="190"/>
        <v>16326873.699999999</v>
      </c>
    </row>
    <row r="576" spans="1:12" ht="38.25" outlineLevel="7">
      <c r="A576" s="25" t="s">
        <v>143</v>
      </c>
      <c r="B576" s="26" t="s">
        <v>9</v>
      </c>
      <c r="C576" s="26" t="s">
        <v>65</v>
      </c>
      <c r="D576" s="26" t="s">
        <v>52</v>
      </c>
      <c r="E576" s="26" t="s">
        <v>22</v>
      </c>
      <c r="F576" s="26" t="s">
        <v>26</v>
      </c>
      <c r="G576" s="27" t="s">
        <v>16</v>
      </c>
      <c r="H576" s="23">
        <v>10936367.1</v>
      </c>
      <c r="I576" s="23">
        <v>11370897.1</v>
      </c>
      <c r="J576" s="23">
        <v>12341270.1</v>
      </c>
      <c r="K576" s="44">
        <v>10474387.5</v>
      </c>
      <c r="L576" s="24">
        <v>9824555.6999999993</v>
      </c>
    </row>
    <row r="577" spans="1:12" ht="38.25" outlineLevel="7">
      <c r="A577" s="25" t="s">
        <v>101</v>
      </c>
      <c r="B577" s="26" t="s">
        <v>9</v>
      </c>
      <c r="C577" s="26" t="s">
        <v>65</v>
      </c>
      <c r="D577" s="26" t="s">
        <v>52</v>
      </c>
      <c r="E577" s="26" t="s">
        <v>22</v>
      </c>
      <c r="F577" s="26" t="s">
        <v>26</v>
      </c>
      <c r="G577" s="27" t="s">
        <v>16</v>
      </c>
      <c r="H577" s="23">
        <v>5561670</v>
      </c>
      <c r="I577" s="23">
        <v>5561670</v>
      </c>
      <c r="J577" s="23">
        <v>5935660</v>
      </c>
      <c r="K577" s="44">
        <v>5326731</v>
      </c>
      <c r="L577" s="24">
        <v>4996261</v>
      </c>
    </row>
    <row r="578" spans="1:12" ht="38.25" outlineLevel="7">
      <c r="A578" s="25" t="s">
        <v>103</v>
      </c>
      <c r="B578" s="26" t="s">
        <v>9</v>
      </c>
      <c r="C578" s="26" t="s">
        <v>65</v>
      </c>
      <c r="D578" s="26" t="s">
        <v>52</v>
      </c>
      <c r="E578" s="26" t="s">
        <v>22</v>
      </c>
      <c r="F578" s="26" t="s">
        <v>26</v>
      </c>
      <c r="G578" s="27" t="s">
        <v>16</v>
      </c>
      <c r="H578" s="23">
        <v>1676229</v>
      </c>
      <c r="I578" s="23">
        <v>1676229</v>
      </c>
      <c r="J578" s="23">
        <v>1813897</v>
      </c>
      <c r="K578" s="44">
        <v>1605673</v>
      </c>
      <c r="L578" s="24">
        <v>1506057</v>
      </c>
    </row>
    <row r="579" spans="1:12" s="3" customFormat="1" ht="25.5" outlineLevel="4">
      <c r="A579" s="16" t="s">
        <v>27</v>
      </c>
      <c r="B579" s="17" t="s">
        <v>9</v>
      </c>
      <c r="C579" s="17" t="s">
        <v>65</v>
      </c>
      <c r="D579" s="17" t="s">
        <v>52</v>
      </c>
      <c r="E579" s="17" t="s">
        <v>22</v>
      </c>
      <c r="F579" s="17" t="s">
        <v>28</v>
      </c>
      <c r="G579" s="18"/>
      <c r="H579" s="19">
        <f>H580+H581+H582</f>
        <v>1779873.68</v>
      </c>
      <c r="I579" s="19">
        <f>I580+I581+I582</f>
        <v>1984108.68</v>
      </c>
      <c r="J579" s="19">
        <f>J580+J581+J582</f>
        <v>2147764.6800000002</v>
      </c>
      <c r="K579" s="37">
        <f t="shared" ref="K579:L579" si="191">K580+K581+K582</f>
        <v>1705865.06</v>
      </c>
      <c r="L579" s="38">
        <f t="shared" si="191"/>
        <v>1600033.1800000002</v>
      </c>
    </row>
    <row r="580" spans="1:12" ht="38.25" outlineLevel="7">
      <c r="A580" s="25" t="s">
        <v>143</v>
      </c>
      <c r="B580" s="26" t="s">
        <v>9</v>
      </c>
      <c r="C580" s="26" t="s">
        <v>65</v>
      </c>
      <c r="D580" s="26" t="s">
        <v>52</v>
      </c>
      <c r="E580" s="26" t="s">
        <v>22</v>
      </c>
      <c r="F580" s="26" t="s">
        <v>28</v>
      </c>
      <c r="G580" s="27" t="s">
        <v>16</v>
      </c>
      <c r="H580" s="23">
        <v>1164616.98</v>
      </c>
      <c r="I580" s="23">
        <v>1290187.98</v>
      </c>
      <c r="J580" s="23">
        <v>1362830.98</v>
      </c>
      <c r="K580" s="44">
        <v>1116191.06</v>
      </c>
      <c r="L580" s="24">
        <v>1046943.18</v>
      </c>
    </row>
    <row r="581" spans="1:12" ht="38.25" outlineLevel="7">
      <c r="A581" s="25" t="s">
        <v>101</v>
      </c>
      <c r="B581" s="26" t="s">
        <v>9</v>
      </c>
      <c r="C581" s="26" t="s">
        <v>65</v>
      </c>
      <c r="D581" s="26" t="s">
        <v>52</v>
      </c>
      <c r="E581" s="26" t="s">
        <v>22</v>
      </c>
      <c r="F581" s="26" t="s">
        <v>28</v>
      </c>
      <c r="G581" s="27" t="s">
        <v>16</v>
      </c>
      <c r="H581" s="23">
        <v>592264</v>
      </c>
      <c r="I581" s="23">
        <v>670928</v>
      </c>
      <c r="J581" s="23">
        <v>761941</v>
      </c>
      <c r="K581" s="44">
        <v>567637</v>
      </c>
      <c r="L581" s="24">
        <v>532421</v>
      </c>
    </row>
    <row r="582" spans="1:12" ht="38.25" outlineLevel="7">
      <c r="A582" s="25" t="s">
        <v>103</v>
      </c>
      <c r="B582" s="26" t="s">
        <v>9</v>
      </c>
      <c r="C582" s="26" t="s">
        <v>65</v>
      </c>
      <c r="D582" s="26" t="s">
        <v>52</v>
      </c>
      <c r="E582" s="26" t="s">
        <v>22</v>
      </c>
      <c r="F582" s="26" t="s">
        <v>28</v>
      </c>
      <c r="G582" s="27" t="s">
        <v>16</v>
      </c>
      <c r="H582" s="23">
        <v>22992.7</v>
      </c>
      <c r="I582" s="23">
        <v>22992.7</v>
      </c>
      <c r="J582" s="23">
        <v>22992.7</v>
      </c>
      <c r="K582" s="44">
        <v>22037</v>
      </c>
      <c r="L582" s="24">
        <v>20669</v>
      </c>
    </row>
    <row r="583" spans="1:12" s="3" customFormat="1" ht="25.5" outlineLevel="4">
      <c r="A583" s="16" t="s">
        <v>29</v>
      </c>
      <c r="B583" s="17" t="s">
        <v>9</v>
      </c>
      <c r="C583" s="17" t="s">
        <v>65</v>
      </c>
      <c r="D583" s="17" t="s">
        <v>52</v>
      </c>
      <c r="E583" s="17" t="s">
        <v>22</v>
      </c>
      <c r="F583" s="17" t="s">
        <v>30</v>
      </c>
      <c r="G583" s="18"/>
      <c r="H583" s="19">
        <f>H584+H585+H586</f>
        <v>5488626.7999999998</v>
      </c>
      <c r="I583" s="19">
        <f>I584+I585+I586</f>
        <v>5619806.7999999998</v>
      </c>
      <c r="J583" s="19">
        <f>J584+J585+J586</f>
        <v>6067396.7999999998</v>
      </c>
      <c r="K583" s="37">
        <f t="shared" ref="K583:L583" si="192">K584+K585+K586</f>
        <v>5256849.5999999996</v>
      </c>
      <c r="L583" s="38">
        <f t="shared" si="192"/>
        <v>4930714.5</v>
      </c>
    </row>
    <row r="584" spans="1:12" ht="38.25" outlineLevel="7">
      <c r="A584" s="25" t="s">
        <v>143</v>
      </c>
      <c r="B584" s="26" t="s">
        <v>9</v>
      </c>
      <c r="C584" s="26" t="s">
        <v>65</v>
      </c>
      <c r="D584" s="26" t="s">
        <v>52</v>
      </c>
      <c r="E584" s="26" t="s">
        <v>22</v>
      </c>
      <c r="F584" s="26" t="s">
        <v>30</v>
      </c>
      <c r="G584" s="27" t="s">
        <v>16</v>
      </c>
      <c r="H584" s="23">
        <v>3302780.5</v>
      </c>
      <c r="I584" s="23">
        <v>3433960.5</v>
      </c>
      <c r="J584" s="23">
        <v>3727030.5</v>
      </c>
      <c r="K584" s="44">
        <v>3163262.6</v>
      </c>
      <c r="L584" s="24">
        <v>2967013.5</v>
      </c>
    </row>
    <row r="585" spans="1:12" ht="38.25" outlineLevel="7">
      <c r="A585" s="25" t="s">
        <v>101</v>
      </c>
      <c r="B585" s="26" t="s">
        <v>9</v>
      </c>
      <c r="C585" s="26" t="s">
        <v>65</v>
      </c>
      <c r="D585" s="26" t="s">
        <v>52</v>
      </c>
      <c r="E585" s="26" t="s">
        <v>22</v>
      </c>
      <c r="F585" s="26" t="s">
        <v>30</v>
      </c>
      <c r="G585" s="27" t="s">
        <v>16</v>
      </c>
      <c r="H585" s="23">
        <v>1679624</v>
      </c>
      <c r="I585" s="23">
        <v>1679624</v>
      </c>
      <c r="J585" s="23">
        <v>1792569</v>
      </c>
      <c r="K585" s="44">
        <v>1608673</v>
      </c>
      <c r="L585" s="24">
        <v>1508870</v>
      </c>
    </row>
    <row r="586" spans="1:12" ht="38.25" outlineLevel="7">
      <c r="A586" s="25" t="s">
        <v>103</v>
      </c>
      <c r="B586" s="26" t="s">
        <v>9</v>
      </c>
      <c r="C586" s="26" t="s">
        <v>65</v>
      </c>
      <c r="D586" s="26" t="s">
        <v>52</v>
      </c>
      <c r="E586" s="26" t="s">
        <v>22</v>
      </c>
      <c r="F586" s="26" t="s">
        <v>30</v>
      </c>
      <c r="G586" s="27" t="s">
        <v>16</v>
      </c>
      <c r="H586" s="23">
        <v>506222.3</v>
      </c>
      <c r="I586" s="23">
        <v>506222.3</v>
      </c>
      <c r="J586" s="23">
        <v>547797.30000000005</v>
      </c>
      <c r="K586" s="44">
        <v>484914</v>
      </c>
      <c r="L586" s="24">
        <v>454831</v>
      </c>
    </row>
    <row r="587" spans="1:12" s="3" customFormat="1" outlineLevel="4">
      <c r="A587" s="16" t="s">
        <v>31</v>
      </c>
      <c r="B587" s="17" t="s">
        <v>9</v>
      </c>
      <c r="C587" s="17" t="s">
        <v>65</v>
      </c>
      <c r="D587" s="17" t="s">
        <v>52</v>
      </c>
      <c r="E587" s="17" t="s">
        <v>22</v>
      </c>
      <c r="F587" s="17" t="s">
        <v>32</v>
      </c>
      <c r="G587" s="18"/>
      <c r="H587" s="19">
        <f>H588+H589</f>
        <v>50121</v>
      </c>
      <c r="I587" s="19">
        <f>I588+I589</f>
        <v>50121</v>
      </c>
      <c r="J587" s="19">
        <f>J588+J589</f>
        <v>50121</v>
      </c>
      <c r="K587" s="37">
        <f t="shared" ref="K587:L587" si="193">K588+K589</f>
        <v>79605.260000000009</v>
      </c>
      <c r="L587" s="38">
        <f t="shared" si="193"/>
        <v>74666.55</v>
      </c>
    </row>
    <row r="588" spans="1:12" ht="38.25" outlineLevel="7">
      <c r="A588" s="25" t="s">
        <v>143</v>
      </c>
      <c r="B588" s="26" t="s">
        <v>9</v>
      </c>
      <c r="C588" s="26" t="s">
        <v>65</v>
      </c>
      <c r="D588" s="26" t="s">
        <v>52</v>
      </c>
      <c r="E588" s="26" t="s">
        <v>22</v>
      </c>
      <c r="F588" s="26" t="s">
        <v>32</v>
      </c>
      <c r="G588" s="27" t="s">
        <v>16</v>
      </c>
      <c r="H588" s="23">
        <v>24840</v>
      </c>
      <c r="I588" s="23">
        <v>24840</v>
      </c>
      <c r="J588" s="23">
        <v>24840</v>
      </c>
      <c r="K588" s="44">
        <v>39452</v>
      </c>
      <c r="L588" s="24">
        <v>37004</v>
      </c>
    </row>
    <row r="589" spans="1:12" ht="38.25" outlineLevel="7">
      <c r="A589" s="25" t="s">
        <v>101</v>
      </c>
      <c r="B589" s="26" t="s">
        <v>9</v>
      </c>
      <c r="C589" s="26" t="s">
        <v>65</v>
      </c>
      <c r="D589" s="26" t="s">
        <v>52</v>
      </c>
      <c r="E589" s="26" t="s">
        <v>22</v>
      </c>
      <c r="F589" s="26" t="s">
        <v>32</v>
      </c>
      <c r="G589" s="27" t="s">
        <v>16</v>
      </c>
      <c r="H589" s="23">
        <v>25281</v>
      </c>
      <c r="I589" s="23">
        <v>25281</v>
      </c>
      <c r="J589" s="23">
        <v>25281</v>
      </c>
      <c r="K589" s="44">
        <v>40153.26</v>
      </c>
      <c r="L589" s="24">
        <v>37662.550000000003</v>
      </c>
    </row>
    <row r="590" spans="1:12" s="3" customFormat="1" outlineLevel="4">
      <c r="A590" s="16" t="s">
        <v>33</v>
      </c>
      <c r="B590" s="17" t="s">
        <v>9</v>
      </c>
      <c r="C590" s="17" t="s">
        <v>65</v>
      </c>
      <c r="D590" s="17" t="s">
        <v>52</v>
      </c>
      <c r="E590" s="17" t="s">
        <v>22</v>
      </c>
      <c r="F590" s="17" t="s">
        <v>34</v>
      </c>
      <c r="G590" s="18"/>
      <c r="H590" s="19">
        <f>H591+H592</f>
        <v>629088.24</v>
      </c>
      <c r="I590" s="19">
        <f>I591+I592</f>
        <v>629088.24</v>
      </c>
      <c r="J590" s="19">
        <f>J591+J592</f>
        <v>629088.24</v>
      </c>
      <c r="K590" s="37">
        <f t="shared" ref="K590:L590" si="194">K591+K592</f>
        <v>506829.5</v>
      </c>
      <c r="L590" s="38">
        <f t="shared" si="194"/>
        <v>475385.78</v>
      </c>
    </row>
    <row r="591" spans="1:12" ht="38.25" outlineLevel="7">
      <c r="A591" s="25" t="s">
        <v>143</v>
      </c>
      <c r="B591" s="26" t="s">
        <v>9</v>
      </c>
      <c r="C591" s="26" t="s">
        <v>65</v>
      </c>
      <c r="D591" s="26" t="s">
        <v>52</v>
      </c>
      <c r="E591" s="26" t="s">
        <v>22</v>
      </c>
      <c r="F591" s="26" t="s">
        <v>34</v>
      </c>
      <c r="G591" s="27" t="s">
        <v>16</v>
      </c>
      <c r="H591" s="23">
        <v>432567.24</v>
      </c>
      <c r="I591" s="23">
        <v>432567.24</v>
      </c>
      <c r="J591" s="23">
        <v>432567.24</v>
      </c>
      <c r="K591" s="44">
        <v>348500.5</v>
      </c>
      <c r="L591" s="24">
        <v>326879.78000000003</v>
      </c>
    </row>
    <row r="592" spans="1:12" ht="38.25" outlineLevel="7">
      <c r="A592" s="25" t="s">
        <v>101</v>
      </c>
      <c r="B592" s="26" t="s">
        <v>9</v>
      </c>
      <c r="C592" s="26" t="s">
        <v>65</v>
      </c>
      <c r="D592" s="26" t="s">
        <v>52</v>
      </c>
      <c r="E592" s="26" t="s">
        <v>22</v>
      </c>
      <c r="F592" s="26" t="s">
        <v>34</v>
      </c>
      <c r="G592" s="27" t="s">
        <v>16</v>
      </c>
      <c r="H592" s="23">
        <v>196521</v>
      </c>
      <c r="I592" s="23">
        <v>196521</v>
      </c>
      <c r="J592" s="23">
        <v>196521</v>
      </c>
      <c r="K592" s="44">
        <v>158329</v>
      </c>
      <c r="L592" s="24">
        <v>148506</v>
      </c>
    </row>
    <row r="593" spans="1:12" s="3" customFormat="1" outlineLevel="4">
      <c r="A593" s="16" t="s">
        <v>53</v>
      </c>
      <c r="B593" s="17" t="s">
        <v>9</v>
      </c>
      <c r="C593" s="17" t="s">
        <v>65</v>
      </c>
      <c r="D593" s="17" t="s">
        <v>52</v>
      </c>
      <c r="E593" s="17" t="s">
        <v>22</v>
      </c>
      <c r="F593" s="17" t="s">
        <v>54</v>
      </c>
      <c r="G593" s="18"/>
      <c r="H593" s="19">
        <f>H594</f>
        <v>1383</v>
      </c>
      <c r="I593" s="19">
        <f>I594</f>
        <v>1383</v>
      </c>
      <c r="J593" s="19">
        <f>J594</f>
        <v>1383</v>
      </c>
      <c r="K593" s="37">
        <f t="shared" ref="K593:L593" si="195">K594</f>
        <v>1179.25</v>
      </c>
      <c r="L593" s="38">
        <f t="shared" si="195"/>
        <v>1106.0899999999999</v>
      </c>
    </row>
    <row r="594" spans="1:12" ht="38.25" outlineLevel="7">
      <c r="A594" s="25" t="s">
        <v>101</v>
      </c>
      <c r="B594" s="26" t="s">
        <v>9</v>
      </c>
      <c r="C594" s="26" t="s">
        <v>65</v>
      </c>
      <c r="D594" s="26" t="s">
        <v>52</v>
      </c>
      <c r="E594" s="26" t="s">
        <v>22</v>
      </c>
      <c r="F594" s="26" t="s">
        <v>54</v>
      </c>
      <c r="G594" s="27" t="s">
        <v>16</v>
      </c>
      <c r="H594" s="23">
        <v>1383</v>
      </c>
      <c r="I594" s="23">
        <v>1383</v>
      </c>
      <c r="J594" s="23">
        <v>1383</v>
      </c>
      <c r="K594" s="44">
        <v>1179.25</v>
      </c>
      <c r="L594" s="24">
        <v>1106.0899999999999</v>
      </c>
    </row>
    <row r="595" spans="1:12" s="3" customFormat="1" outlineLevel="4">
      <c r="A595" s="16" t="s">
        <v>35</v>
      </c>
      <c r="B595" s="17" t="s">
        <v>9</v>
      </c>
      <c r="C595" s="17" t="s">
        <v>65</v>
      </c>
      <c r="D595" s="17" t="s">
        <v>52</v>
      </c>
      <c r="E595" s="17" t="s">
        <v>22</v>
      </c>
      <c r="F595" s="17" t="s">
        <v>36</v>
      </c>
      <c r="G595" s="18"/>
      <c r="H595" s="19">
        <f>H596+H597</f>
        <v>397297.17000000004</v>
      </c>
      <c r="I595" s="19">
        <f>I596+I597</f>
        <v>397297.17000000004</v>
      </c>
      <c r="J595" s="19">
        <f>J596+J597</f>
        <v>397297.17000000004</v>
      </c>
      <c r="K595" s="37">
        <f t="shared" ref="K595:L595" si="196">K596+K597</f>
        <v>380582.88</v>
      </c>
      <c r="L595" s="38">
        <f t="shared" si="196"/>
        <v>356971.51</v>
      </c>
    </row>
    <row r="596" spans="1:12" ht="38.25" outlineLevel="7">
      <c r="A596" s="25" t="s">
        <v>143</v>
      </c>
      <c r="B596" s="26" t="s">
        <v>9</v>
      </c>
      <c r="C596" s="26" t="s">
        <v>65</v>
      </c>
      <c r="D596" s="26" t="s">
        <v>52</v>
      </c>
      <c r="E596" s="26" t="s">
        <v>22</v>
      </c>
      <c r="F596" s="26" t="s">
        <v>36</v>
      </c>
      <c r="G596" s="27" t="s">
        <v>16</v>
      </c>
      <c r="H596" s="23">
        <v>172413.17</v>
      </c>
      <c r="I596" s="23">
        <v>172413.17</v>
      </c>
      <c r="J596" s="23">
        <v>172413.17</v>
      </c>
      <c r="K596" s="44">
        <v>165160</v>
      </c>
      <c r="L596" s="24">
        <v>154914</v>
      </c>
    </row>
    <row r="597" spans="1:12" ht="38.25" outlineLevel="7">
      <c r="A597" s="25" t="s">
        <v>105</v>
      </c>
      <c r="B597" s="26" t="s">
        <v>9</v>
      </c>
      <c r="C597" s="26" t="s">
        <v>65</v>
      </c>
      <c r="D597" s="26" t="s">
        <v>52</v>
      </c>
      <c r="E597" s="26" t="s">
        <v>22</v>
      </c>
      <c r="F597" s="26" t="s">
        <v>36</v>
      </c>
      <c r="G597" s="27" t="s">
        <v>16</v>
      </c>
      <c r="H597" s="23">
        <v>224884</v>
      </c>
      <c r="I597" s="23">
        <v>224884</v>
      </c>
      <c r="J597" s="23">
        <v>224884</v>
      </c>
      <c r="K597" s="44">
        <v>215422.88</v>
      </c>
      <c r="L597" s="24">
        <v>202057.51</v>
      </c>
    </row>
    <row r="598" spans="1:12" s="3" customFormat="1" outlineLevel="4">
      <c r="A598" s="16" t="s">
        <v>37</v>
      </c>
      <c r="B598" s="17" t="s">
        <v>9</v>
      </c>
      <c r="C598" s="17" t="s">
        <v>65</v>
      </c>
      <c r="D598" s="17" t="s">
        <v>52</v>
      </c>
      <c r="E598" s="17" t="s">
        <v>22</v>
      </c>
      <c r="F598" s="17" t="s">
        <v>38</v>
      </c>
      <c r="G598" s="18"/>
      <c r="H598" s="19">
        <f>H599+H600</f>
        <v>67236.44</v>
      </c>
      <c r="I598" s="19">
        <f>I599+I600</f>
        <v>67236.44</v>
      </c>
      <c r="J598" s="19">
        <f>J599+J600</f>
        <v>67236.44</v>
      </c>
      <c r="K598" s="37">
        <f t="shared" ref="K598:L598" si="197">K599+K600</f>
        <v>64407.8</v>
      </c>
      <c r="L598" s="38">
        <f t="shared" si="197"/>
        <v>60411.94</v>
      </c>
    </row>
    <row r="599" spans="1:12" ht="38.25" outlineLevel="7">
      <c r="A599" s="25" t="s">
        <v>143</v>
      </c>
      <c r="B599" s="26" t="s">
        <v>9</v>
      </c>
      <c r="C599" s="26" t="s">
        <v>65</v>
      </c>
      <c r="D599" s="26" t="s">
        <v>52</v>
      </c>
      <c r="E599" s="26" t="s">
        <v>22</v>
      </c>
      <c r="F599" s="26" t="s">
        <v>38</v>
      </c>
      <c r="G599" s="27" t="s">
        <v>16</v>
      </c>
      <c r="H599" s="23">
        <v>17521.439999999999</v>
      </c>
      <c r="I599" s="23">
        <v>17521.439999999999</v>
      </c>
      <c r="J599" s="23">
        <v>17521.439999999999</v>
      </c>
      <c r="K599" s="44">
        <v>16784</v>
      </c>
      <c r="L599" s="24">
        <v>15743</v>
      </c>
    </row>
    <row r="600" spans="1:12" ht="38.25" outlineLevel="7">
      <c r="A600" s="25" t="s">
        <v>101</v>
      </c>
      <c r="B600" s="26" t="s">
        <v>9</v>
      </c>
      <c r="C600" s="26" t="s">
        <v>65</v>
      </c>
      <c r="D600" s="26" t="s">
        <v>52</v>
      </c>
      <c r="E600" s="26" t="s">
        <v>22</v>
      </c>
      <c r="F600" s="26" t="s">
        <v>38</v>
      </c>
      <c r="G600" s="27" t="s">
        <v>16</v>
      </c>
      <c r="H600" s="23">
        <v>49715</v>
      </c>
      <c r="I600" s="23">
        <v>49715</v>
      </c>
      <c r="J600" s="23">
        <v>49715</v>
      </c>
      <c r="K600" s="44">
        <v>47623.8</v>
      </c>
      <c r="L600" s="24">
        <v>44668.94</v>
      </c>
    </row>
    <row r="601" spans="1:12" s="3" customFormat="1" outlineLevel="4">
      <c r="A601" s="16" t="s">
        <v>44</v>
      </c>
      <c r="B601" s="17" t="s">
        <v>9</v>
      </c>
      <c r="C601" s="17" t="s">
        <v>65</v>
      </c>
      <c r="D601" s="17" t="s">
        <v>52</v>
      </c>
      <c r="E601" s="17" t="s">
        <v>22</v>
      </c>
      <c r="F601" s="17" t="s">
        <v>45</v>
      </c>
      <c r="G601" s="18"/>
      <c r="H601" s="19">
        <f>H602+H603+H604</f>
        <v>935540.77</v>
      </c>
      <c r="I601" s="19">
        <f>I602+I603+I604</f>
        <v>935540.77</v>
      </c>
      <c r="J601" s="19">
        <f>J602+J603+J604</f>
        <v>942681.57000000007</v>
      </c>
      <c r="K601" s="37">
        <f t="shared" ref="K601:L601" si="198">K602+K603+K604</f>
        <v>896182.57</v>
      </c>
      <c r="L601" s="38">
        <f t="shared" si="198"/>
        <v>840583.38</v>
      </c>
    </row>
    <row r="602" spans="1:12" ht="38.25" outlineLevel="7">
      <c r="A602" s="25" t="s">
        <v>143</v>
      </c>
      <c r="B602" s="26" t="s">
        <v>9</v>
      </c>
      <c r="C602" s="26" t="s">
        <v>65</v>
      </c>
      <c r="D602" s="26" t="s">
        <v>52</v>
      </c>
      <c r="E602" s="26" t="s">
        <v>22</v>
      </c>
      <c r="F602" s="26" t="s">
        <v>45</v>
      </c>
      <c r="G602" s="27" t="s">
        <v>16</v>
      </c>
      <c r="H602" s="23">
        <v>160473.76999999999</v>
      </c>
      <c r="I602" s="23">
        <v>160473.76999999999</v>
      </c>
      <c r="J602" s="23">
        <v>160473.76999999999</v>
      </c>
      <c r="K602" s="44">
        <v>153723</v>
      </c>
      <c r="L602" s="24">
        <v>144186.38</v>
      </c>
    </row>
    <row r="603" spans="1:12" ht="38.25" outlineLevel="7">
      <c r="A603" s="25" t="s">
        <v>105</v>
      </c>
      <c r="B603" s="26" t="s">
        <v>9</v>
      </c>
      <c r="C603" s="26" t="s">
        <v>65</v>
      </c>
      <c r="D603" s="26" t="s">
        <v>52</v>
      </c>
      <c r="E603" s="26" t="s">
        <v>22</v>
      </c>
      <c r="F603" s="26" t="s">
        <v>45</v>
      </c>
      <c r="G603" s="27" t="s">
        <v>16</v>
      </c>
      <c r="H603" s="23">
        <v>771372</v>
      </c>
      <c r="I603" s="23">
        <v>771372</v>
      </c>
      <c r="J603" s="23">
        <v>778512.8</v>
      </c>
      <c r="K603" s="44">
        <v>738919.57</v>
      </c>
      <c r="L603" s="24">
        <v>693077</v>
      </c>
    </row>
    <row r="604" spans="1:12" ht="38.25" outlineLevel="7">
      <c r="A604" s="25" t="s">
        <v>103</v>
      </c>
      <c r="B604" s="26" t="s">
        <v>9</v>
      </c>
      <c r="C604" s="26" t="s">
        <v>65</v>
      </c>
      <c r="D604" s="26" t="s">
        <v>52</v>
      </c>
      <c r="E604" s="26" t="s">
        <v>22</v>
      </c>
      <c r="F604" s="26" t="s">
        <v>45</v>
      </c>
      <c r="G604" s="27" t="s">
        <v>16</v>
      </c>
      <c r="H604" s="23">
        <v>3695</v>
      </c>
      <c r="I604" s="23">
        <v>3695</v>
      </c>
      <c r="J604" s="23">
        <v>3695</v>
      </c>
      <c r="K604" s="44">
        <v>3540</v>
      </c>
      <c r="L604" s="24">
        <v>3320</v>
      </c>
    </row>
    <row r="605" spans="1:12" s="3" customFormat="1" outlineLevel="4">
      <c r="A605" s="16" t="s">
        <v>46</v>
      </c>
      <c r="B605" s="17" t="s">
        <v>9</v>
      </c>
      <c r="C605" s="17" t="s">
        <v>65</v>
      </c>
      <c r="D605" s="17" t="s">
        <v>52</v>
      </c>
      <c r="E605" s="17" t="s">
        <v>22</v>
      </c>
      <c r="F605" s="17" t="s">
        <v>47</v>
      </c>
      <c r="G605" s="18"/>
      <c r="H605" s="19">
        <f>H606</f>
        <v>7140.8</v>
      </c>
      <c r="I605" s="19">
        <f>I606</f>
        <v>7140.8</v>
      </c>
      <c r="J605" s="19">
        <f>J606</f>
        <v>0</v>
      </c>
      <c r="K605" s="37">
        <f t="shared" ref="K605:L605" si="199">K606</f>
        <v>0</v>
      </c>
      <c r="L605" s="38">
        <f t="shared" si="199"/>
        <v>0</v>
      </c>
    </row>
    <row r="606" spans="1:12" ht="38.25" outlineLevel="7">
      <c r="A606" s="25" t="s">
        <v>105</v>
      </c>
      <c r="B606" s="26" t="s">
        <v>9</v>
      </c>
      <c r="C606" s="26" t="s">
        <v>65</v>
      </c>
      <c r="D606" s="26" t="s">
        <v>52</v>
      </c>
      <c r="E606" s="26" t="s">
        <v>22</v>
      </c>
      <c r="F606" s="26" t="s">
        <v>47</v>
      </c>
      <c r="G606" s="27" t="s">
        <v>16</v>
      </c>
      <c r="H606" s="23">
        <v>7140.8</v>
      </c>
      <c r="I606" s="23">
        <v>7140.8</v>
      </c>
      <c r="J606" s="23">
        <v>0</v>
      </c>
      <c r="K606" s="44">
        <v>0</v>
      </c>
      <c r="L606" s="28">
        <v>0</v>
      </c>
    </row>
    <row r="607" spans="1:12" s="3" customFormat="1" outlineLevel="4">
      <c r="A607" s="16" t="s">
        <v>13</v>
      </c>
      <c r="B607" s="17" t="s">
        <v>9</v>
      </c>
      <c r="C607" s="17" t="s">
        <v>65</v>
      </c>
      <c r="D607" s="17" t="s">
        <v>52</v>
      </c>
      <c r="E607" s="17" t="s">
        <v>22</v>
      </c>
      <c r="F607" s="17" t="s">
        <v>14</v>
      </c>
      <c r="G607" s="18"/>
      <c r="H607" s="19">
        <f>H608+H609+H610</f>
        <v>391332.23</v>
      </c>
      <c r="I607" s="19">
        <f>I608+I609+I610</f>
        <v>391332.23</v>
      </c>
      <c r="J607" s="19">
        <f>J608+J609+J610</f>
        <v>391332.23</v>
      </c>
      <c r="K607" s="37">
        <f t="shared" ref="K607:L607" si="200">K608+K609+K610</f>
        <v>500733.15</v>
      </c>
      <c r="L607" s="38">
        <f t="shared" si="200"/>
        <v>469667.66</v>
      </c>
    </row>
    <row r="608" spans="1:12" ht="38.25" outlineLevel="7">
      <c r="A608" s="25" t="s">
        <v>143</v>
      </c>
      <c r="B608" s="26" t="s">
        <v>9</v>
      </c>
      <c r="C608" s="26" t="s">
        <v>65</v>
      </c>
      <c r="D608" s="26" t="s">
        <v>52</v>
      </c>
      <c r="E608" s="26" t="s">
        <v>22</v>
      </c>
      <c r="F608" s="26" t="s">
        <v>14</v>
      </c>
      <c r="G608" s="27" t="s">
        <v>16</v>
      </c>
      <c r="H608" s="23">
        <v>265620.23</v>
      </c>
      <c r="I608" s="23">
        <v>265620.23</v>
      </c>
      <c r="J608" s="23">
        <v>265620.23</v>
      </c>
      <c r="K608" s="44">
        <v>339876.15</v>
      </c>
      <c r="L608" s="24">
        <v>318789.65999999997</v>
      </c>
    </row>
    <row r="609" spans="1:12" ht="38.25" outlineLevel="7">
      <c r="A609" s="25" t="s">
        <v>101</v>
      </c>
      <c r="B609" s="26" t="s">
        <v>9</v>
      </c>
      <c r="C609" s="26" t="s">
        <v>65</v>
      </c>
      <c r="D609" s="26" t="s">
        <v>52</v>
      </c>
      <c r="E609" s="26" t="s">
        <v>22</v>
      </c>
      <c r="F609" s="26" t="s">
        <v>14</v>
      </c>
      <c r="G609" s="27" t="s">
        <v>16</v>
      </c>
      <c r="H609" s="23">
        <v>121339</v>
      </c>
      <c r="I609" s="23">
        <v>121339</v>
      </c>
      <c r="J609" s="23">
        <v>121339</v>
      </c>
      <c r="K609" s="44">
        <v>155261</v>
      </c>
      <c r="L609" s="24">
        <v>145629</v>
      </c>
    </row>
    <row r="610" spans="1:12" ht="38.25" outlineLevel="7">
      <c r="A610" s="25" t="s">
        <v>102</v>
      </c>
      <c r="B610" s="26" t="s">
        <v>9</v>
      </c>
      <c r="C610" s="26" t="s">
        <v>65</v>
      </c>
      <c r="D610" s="26" t="s">
        <v>52</v>
      </c>
      <c r="E610" s="26" t="s">
        <v>22</v>
      </c>
      <c r="F610" s="26" t="s">
        <v>14</v>
      </c>
      <c r="G610" s="27" t="s">
        <v>16</v>
      </c>
      <c r="H610" s="23">
        <v>4373</v>
      </c>
      <c r="I610" s="23">
        <v>4373</v>
      </c>
      <c r="J610" s="23">
        <v>4373</v>
      </c>
      <c r="K610" s="44">
        <v>5596</v>
      </c>
      <c r="L610" s="24">
        <v>5249</v>
      </c>
    </row>
    <row r="611" spans="1:12" ht="25.5" outlineLevel="2">
      <c r="A611" s="29" t="s">
        <v>19</v>
      </c>
      <c r="B611" s="30" t="s">
        <v>9</v>
      </c>
      <c r="C611" s="30" t="s">
        <v>65</v>
      </c>
      <c r="D611" s="30" t="s">
        <v>61</v>
      </c>
      <c r="E611" s="30" t="s">
        <v>12</v>
      </c>
      <c r="F611" s="30"/>
      <c r="G611" s="31"/>
      <c r="H611" s="32">
        <f>H612</f>
        <v>9093692.4700000007</v>
      </c>
      <c r="I611" s="32">
        <f>I612</f>
        <v>9721011.4700000007</v>
      </c>
      <c r="J611" s="32">
        <f>J612</f>
        <v>10607626.470000001</v>
      </c>
      <c r="K611" s="39">
        <f t="shared" ref="K611:L611" si="201">K612</f>
        <v>8715003.1199999992</v>
      </c>
      <c r="L611" s="38">
        <f t="shared" si="201"/>
        <v>8174324.1300000008</v>
      </c>
    </row>
    <row r="612" spans="1:12" ht="51" outlineLevel="3">
      <c r="A612" s="29" t="s">
        <v>21</v>
      </c>
      <c r="B612" s="30" t="s">
        <v>9</v>
      </c>
      <c r="C612" s="30" t="s">
        <v>65</v>
      </c>
      <c r="D612" s="30" t="s">
        <v>61</v>
      </c>
      <c r="E612" s="30" t="s">
        <v>22</v>
      </c>
      <c r="F612" s="30"/>
      <c r="G612" s="31"/>
      <c r="H612" s="32">
        <f>H613+H615+H618+H620+H625+H623</f>
        <v>9093692.4700000007</v>
      </c>
      <c r="I612" s="32">
        <f>I613+I615+I618+I620+I625+I623</f>
        <v>9721011.4700000007</v>
      </c>
      <c r="J612" s="32">
        <f>J613+J615+J618+J620+J625+J623</f>
        <v>10607626.470000001</v>
      </c>
      <c r="K612" s="39">
        <f t="shared" ref="K612:L612" si="202">K613+K615+K618+K620+K625+K623</f>
        <v>8715003.1199999992</v>
      </c>
      <c r="L612" s="38">
        <f t="shared" si="202"/>
        <v>8174324.1300000008</v>
      </c>
    </row>
    <row r="613" spans="1:12" outlineLevel="4">
      <c r="A613" s="29" t="s">
        <v>23</v>
      </c>
      <c r="B613" s="30" t="s">
        <v>9</v>
      </c>
      <c r="C613" s="30" t="s">
        <v>65</v>
      </c>
      <c r="D613" s="30" t="s">
        <v>61</v>
      </c>
      <c r="E613" s="30" t="s">
        <v>22</v>
      </c>
      <c r="F613" s="30" t="s">
        <v>24</v>
      </c>
      <c r="G613" s="31"/>
      <c r="H613" s="32">
        <f>H614</f>
        <v>78466.55</v>
      </c>
      <c r="I613" s="32">
        <f>I614</f>
        <v>85125.55</v>
      </c>
      <c r="J613" s="32">
        <f>J614</f>
        <v>232125.55</v>
      </c>
      <c r="K613" s="39">
        <f t="shared" ref="K613:L613" si="203">K614</f>
        <v>73200.98</v>
      </c>
      <c r="L613" s="38">
        <f t="shared" si="203"/>
        <v>68659.55</v>
      </c>
    </row>
    <row r="614" spans="1:12" ht="51" outlineLevel="7">
      <c r="A614" s="25" t="s">
        <v>110</v>
      </c>
      <c r="B614" s="26" t="s">
        <v>9</v>
      </c>
      <c r="C614" s="26" t="s">
        <v>65</v>
      </c>
      <c r="D614" s="26" t="s">
        <v>61</v>
      </c>
      <c r="E614" s="26" t="s">
        <v>22</v>
      </c>
      <c r="F614" s="26" t="s">
        <v>24</v>
      </c>
      <c r="G614" s="27" t="s">
        <v>16</v>
      </c>
      <c r="H614" s="23">
        <v>78466.55</v>
      </c>
      <c r="I614" s="23">
        <v>85125.55</v>
      </c>
      <c r="J614" s="23">
        <v>232125.55</v>
      </c>
      <c r="K614" s="44">
        <v>73200.98</v>
      </c>
      <c r="L614" s="24">
        <v>68659.55</v>
      </c>
    </row>
    <row r="615" spans="1:12" s="3" customFormat="1" outlineLevel="4">
      <c r="A615" s="16" t="s">
        <v>25</v>
      </c>
      <c r="B615" s="17" t="s">
        <v>9</v>
      </c>
      <c r="C615" s="17" t="s">
        <v>65</v>
      </c>
      <c r="D615" s="17" t="s">
        <v>61</v>
      </c>
      <c r="E615" s="17" t="s">
        <v>22</v>
      </c>
      <c r="F615" s="17" t="s">
        <v>26</v>
      </c>
      <c r="G615" s="18"/>
      <c r="H615" s="19">
        <f>H616+H617</f>
        <v>6868421.1000000006</v>
      </c>
      <c r="I615" s="19">
        <f>I616+I617</f>
        <v>7343574.1000000006</v>
      </c>
      <c r="J615" s="19">
        <f>J616+J617</f>
        <v>7877533.1000000006</v>
      </c>
      <c r="K615" s="37">
        <f t="shared" ref="K615:L615" si="204">K616+K617</f>
        <v>6581431.0999999996</v>
      </c>
      <c r="L615" s="38">
        <f t="shared" si="204"/>
        <v>6173119</v>
      </c>
    </row>
    <row r="616" spans="1:12" ht="25.5" outlineLevel="7">
      <c r="A616" s="25" t="s">
        <v>144</v>
      </c>
      <c r="B616" s="26" t="s">
        <v>9</v>
      </c>
      <c r="C616" s="26" t="s">
        <v>65</v>
      </c>
      <c r="D616" s="26" t="s">
        <v>61</v>
      </c>
      <c r="E616" s="26" t="s">
        <v>22</v>
      </c>
      <c r="F616" s="26" t="s">
        <v>26</v>
      </c>
      <c r="G616" s="27" t="s">
        <v>16</v>
      </c>
      <c r="H616" s="23">
        <v>1417797.7</v>
      </c>
      <c r="I616" s="23">
        <v>1417797.7</v>
      </c>
      <c r="J616" s="23">
        <v>1417797.7</v>
      </c>
      <c r="K616" s="44">
        <v>1358152.1</v>
      </c>
      <c r="L616" s="24">
        <v>1273892</v>
      </c>
    </row>
    <row r="617" spans="1:12" ht="51" outlineLevel="7">
      <c r="A617" s="25" t="s">
        <v>110</v>
      </c>
      <c r="B617" s="26" t="s">
        <v>9</v>
      </c>
      <c r="C617" s="26" t="s">
        <v>65</v>
      </c>
      <c r="D617" s="26" t="s">
        <v>61</v>
      </c>
      <c r="E617" s="26" t="s">
        <v>22</v>
      </c>
      <c r="F617" s="26" t="s">
        <v>26</v>
      </c>
      <c r="G617" s="27" t="s">
        <v>16</v>
      </c>
      <c r="H617" s="23">
        <v>5450623.4000000004</v>
      </c>
      <c r="I617" s="23">
        <v>5925776.4000000004</v>
      </c>
      <c r="J617" s="23">
        <v>6459735.4000000004</v>
      </c>
      <c r="K617" s="44">
        <v>5223279</v>
      </c>
      <c r="L617" s="24">
        <v>4899227</v>
      </c>
    </row>
    <row r="618" spans="1:12" s="3" customFormat="1" ht="25.5" outlineLevel="4">
      <c r="A618" s="16" t="s">
        <v>27</v>
      </c>
      <c r="B618" s="17" t="s">
        <v>9</v>
      </c>
      <c r="C618" s="17" t="s">
        <v>65</v>
      </c>
      <c r="D618" s="17" t="s">
        <v>61</v>
      </c>
      <c r="E618" s="17" t="s">
        <v>22</v>
      </c>
      <c r="F618" s="17" t="s">
        <v>28</v>
      </c>
      <c r="G618" s="18"/>
      <c r="H618" s="19">
        <f>H619</f>
        <v>23695.75</v>
      </c>
      <c r="I618" s="19">
        <f>I619</f>
        <v>25706.75</v>
      </c>
      <c r="J618" s="19">
        <f>J619</f>
        <v>70106.75</v>
      </c>
      <c r="K618" s="37">
        <f t="shared" ref="K618:L618" si="205">K619</f>
        <v>22105.72</v>
      </c>
      <c r="L618" s="38">
        <f t="shared" si="205"/>
        <v>20734.32</v>
      </c>
    </row>
    <row r="619" spans="1:12" ht="51" outlineLevel="7">
      <c r="A619" s="25" t="s">
        <v>110</v>
      </c>
      <c r="B619" s="26" t="s">
        <v>9</v>
      </c>
      <c r="C619" s="26" t="s">
        <v>65</v>
      </c>
      <c r="D619" s="26" t="s">
        <v>61</v>
      </c>
      <c r="E619" s="26" t="s">
        <v>22</v>
      </c>
      <c r="F619" s="26" t="s">
        <v>28</v>
      </c>
      <c r="G619" s="27" t="s">
        <v>16</v>
      </c>
      <c r="H619" s="23">
        <v>23695.75</v>
      </c>
      <c r="I619" s="23">
        <v>25706.75</v>
      </c>
      <c r="J619" s="23">
        <v>70106.75</v>
      </c>
      <c r="K619" s="44">
        <v>22105.72</v>
      </c>
      <c r="L619" s="24">
        <v>20734.32</v>
      </c>
    </row>
    <row r="620" spans="1:12" s="3" customFormat="1" ht="25.5" outlineLevel="4">
      <c r="A620" s="16" t="s">
        <v>29</v>
      </c>
      <c r="B620" s="17" t="s">
        <v>9</v>
      </c>
      <c r="C620" s="17" t="s">
        <v>65</v>
      </c>
      <c r="D620" s="17" t="s">
        <v>61</v>
      </c>
      <c r="E620" s="17" t="s">
        <v>22</v>
      </c>
      <c r="F620" s="17" t="s">
        <v>30</v>
      </c>
      <c r="G620" s="18"/>
      <c r="H620" s="19">
        <f>H621+H622</f>
        <v>2074170.6</v>
      </c>
      <c r="I620" s="19">
        <f>I621+I622</f>
        <v>2217666.6</v>
      </c>
      <c r="J620" s="19">
        <f>J621+J622</f>
        <v>2378922.6</v>
      </c>
      <c r="K620" s="37">
        <f t="shared" ref="K620:L620" si="206">K621+K622</f>
        <v>1987503.4</v>
      </c>
      <c r="L620" s="38">
        <f t="shared" si="206"/>
        <v>1864198.6</v>
      </c>
    </row>
    <row r="621" spans="1:12" ht="25.5" outlineLevel="7">
      <c r="A621" s="25" t="s">
        <v>144</v>
      </c>
      <c r="B621" s="26" t="s">
        <v>9</v>
      </c>
      <c r="C621" s="26" t="s">
        <v>65</v>
      </c>
      <c r="D621" s="26" t="s">
        <v>61</v>
      </c>
      <c r="E621" s="26" t="s">
        <v>22</v>
      </c>
      <c r="F621" s="26" t="s">
        <v>30</v>
      </c>
      <c r="G621" s="27" t="s">
        <v>16</v>
      </c>
      <c r="H621" s="23">
        <v>428175</v>
      </c>
      <c r="I621" s="23">
        <v>428175</v>
      </c>
      <c r="J621" s="23">
        <v>428175</v>
      </c>
      <c r="K621" s="44">
        <v>410162.4</v>
      </c>
      <c r="L621" s="24">
        <v>384716</v>
      </c>
    </row>
    <row r="622" spans="1:12" ht="51" outlineLevel="7">
      <c r="A622" s="25" t="s">
        <v>110</v>
      </c>
      <c r="B622" s="26" t="s">
        <v>9</v>
      </c>
      <c r="C622" s="26" t="s">
        <v>65</v>
      </c>
      <c r="D622" s="26" t="s">
        <v>61</v>
      </c>
      <c r="E622" s="26" t="s">
        <v>22</v>
      </c>
      <c r="F622" s="26" t="s">
        <v>30</v>
      </c>
      <c r="G622" s="27" t="s">
        <v>16</v>
      </c>
      <c r="H622" s="23">
        <v>1645995.6</v>
      </c>
      <c r="I622" s="23">
        <v>1789491.6</v>
      </c>
      <c r="J622" s="23">
        <v>1950747.6</v>
      </c>
      <c r="K622" s="44">
        <v>1577341</v>
      </c>
      <c r="L622" s="24">
        <v>1479482.6</v>
      </c>
    </row>
    <row r="623" spans="1:12" s="3" customFormat="1" outlineLevel="4">
      <c r="A623" s="16" t="s">
        <v>44</v>
      </c>
      <c r="B623" s="17" t="s">
        <v>9</v>
      </c>
      <c r="C623" s="17" t="s">
        <v>65</v>
      </c>
      <c r="D623" s="17" t="s">
        <v>61</v>
      </c>
      <c r="E623" s="17" t="s">
        <v>22</v>
      </c>
      <c r="F623" s="17" t="s">
        <v>45</v>
      </c>
      <c r="G623" s="18"/>
      <c r="H623" s="19">
        <f>H624</f>
        <v>21152.560000000001</v>
      </c>
      <c r="I623" s="19">
        <f>I624</f>
        <v>21152.560000000001</v>
      </c>
      <c r="J623" s="19">
        <f>J624</f>
        <v>21152.560000000001</v>
      </c>
      <c r="K623" s="37">
        <f t="shared" ref="K623:L623" si="207">K624</f>
        <v>20262.669999999998</v>
      </c>
      <c r="L623" s="38">
        <f t="shared" si="207"/>
        <v>19005.580000000002</v>
      </c>
    </row>
    <row r="624" spans="1:12" ht="51" outlineLevel="7">
      <c r="A624" s="25" t="s">
        <v>110</v>
      </c>
      <c r="B624" s="26" t="s">
        <v>9</v>
      </c>
      <c r="C624" s="26" t="s">
        <v>65</v>
      </c>
      <c r="D624" s="26" t="s">
        <v>61</v>
      </c>
      <c r="E624" s="26" t="s">
        <v>22</v>
      </c>
      <c r="F624" s="26" t="s">
        <v>45</v>
      </c>
      <c r="G624" s="27" t="s">
        <v>16</v>
      </c>
      <c r="H624" s="23">
        <v>21152.560000000001</v>
      </c>
      <c r="I624" s="23">
        <v>21152.560000000001</v>
      </c>
      <c r="J624" s="23">
        <v>21152.560000000001</v>
      </c>
      <c r="K624" s="44">
        <v>20262.669999999998</v>
      </c>
      <c r="L624" s="28">
        <v>19005.580000000002</v>
      </c>
    </row>
    <row r="625" spans="1:12" s="3" customFormat="1" outlineLevel="4">
      <c r="A625" s="16" t="s">
        <v>13</v>
      </c>
      <c r="B625" s="17" t="s">
        <v>9</v>
      </c>
      <c r="C625" s="17" t="s">
        <v>65</v>
      </c>
      <c r="D625" s="17" t="s">
        <v>61</v>
      </c>
      <c r="E625" s="17" t="s">
        <v>22</v>
      </c>
      <c r="F625" s="17" t="s">
        <v>14</v>
      </c>
      <c r="G625" s="18"/>
      <c r="H625" s="19">
        <f>H626+H627</f>
        <v>27785.91</v>
      </c>
      <c r="I625" s="19">
        <f>I626+I627</f>
        <v>27785.91</v>
      </c>
      <c r="J625" s="19">
        <f>J626+J627</f>
        <v>27785.91</v>
      </c>
      <c r="K625" s="37">
        <f t="shared" ref="K625:L625" si="208">K626+K627</f>
        <v>30499.25</v>
      </c>
      <c r="L625" s="38">
        <f t="shared" si="208"/>
        <v>28607.079999999998</v>
      </c>
    </row>
    <row r="626" spans="1:12" ht="25.5" outlineLevel="7">
      <c r="A626" s="25" t="s">
        <v>144</v>
      </c>
      <c r="B626" s="26" t="s">
        <v>9</v>
      </c>
      <c r="C626" s="26" t="s">
        <v>65</v>
      </c>
      <c r="D626" s="26" t="s">
        <v>61</v>
      </c>
      <c r="E626" s="26" t="s">
        <v>22</v>
      </c>
      <c r="F626" s="26" t="s">
        <v>14</v>
      </c>
      <c r="G626" s="27" t="s">
        <v>16</v>
      </c>
      <c r="H626" s="23">
        <v>780</v>
      </c>
      <c r="I626" s="23">
        <v>780</v>
      </c>
      <c r="J626" s="23">
        <v>780</v>
      </c>
      <c r="K626" s="44">
        <v>779.65</v>
      </c>
      <c r="L626" s="28">
        <v>779.98</v>
      </c>
    </row>
    <row r="627" spans="1:12" ht="51" outlineLevel="7">
      <c r="A627" s="25" t="s">
        <v>110</v>
      </c>
      <c r="B627" s="26" t="s">
        <v>9</v>
      </c>
      <c r="C627" s="26" t="s">
        <v>65</v>
      </c>
      <c r="D627" s="26" t="s">
        <v>61</v>
      </c>
      <c r="E627" s="26" t="s">
        <v>22</v>
      </c>
      <c r="F627" s="26" t="s">
        <v>14</v>
      </c>
      <c r="G627" s="27" t="s">
        <v>16</v>
      </c>
      <c r="H627" s="23">
        <v>27005.91</v>
      </c>
      <c r="I627" s="23">
        <v>27005.91</v>
      </c>
      <c r="J627" s="23">
        <v>27005.91</v>
      </c>
      <c r="K627" s="44">
        <v>29719.599999999999</v>
      </c>
      <c r="L627" s="28">
        <v>27827.1</v>
      </c>
    </row>
    <row r="628" spans="1:12" ht="25.5" outlineLevel="2">
      <c r="A628" s="29" t="s">
        <v>19</v>
      </c>
      <c r="B628" s="30" t="s">
        <v>9</v>
      </c>
      <c r="C628" s="30" t="s">
        <v>65</v>
      </c>
      <c r="D628" s="30" t="s">
        <v>62</v>
      </c>
      <c r="E628" s="30" t="s">
        <v>12</v>
      </c>
      <c r="F628" s="30"/>
      <c r="G628" s="31"/>
      <c r="H628" s="32">
        <f>H629</f>
        <v>3857324.11</v>
      </c>
      <c r="I628" s="32">
        <f>I629</f>
        <v>3857324.11</v>
      </c>
      <c r="J628" s="32">
        <f>J629</f>
        <v>4197221.1099999994</v>
      </c>
      <c r="K628" s="39">
        <f t="shared" ref="K628:L628" si="209">K629</f>
        <v>6117245.0200000005</v>
      </c>
      <c r="L628" s="38">
        <f t="shared" si="209"/>
        <v>5737730.9799999986</v>
      </c>
    </row>
    <row r="629" spans="1:12" ht="51" outlineLevel="3">
      <c r="A629" s="29" t="s">
        <v>21</v>
      </c>
      <c r="B629" s="30" t="s">
        <v>9</v>
      </c>
      <c r="C629" s="30" t="s">
        <v>65</v>
      </c>
      <c r="D629" s="30" t="s">
        <v>62</v>
      </c>
      <c r="E629" s="30" t="s">
        <v>22</v>
      </c>
      <c r="F629" s="30"/>
      <c r="G629" s="31"/>
      <c r="H629" s="32">
        <f>H630+H632+H634+H636+H638+H640</f>
        <v>3857324.11</v>
      </c>
      <c r="I629" s="32">
        <f>I630+I632+I634+I636+I638+I640</f>
        <v>3857324.11</v>
      </c>
      <c r="J629" s="32">
        <f>J630+J632+J634+J636+J638+J640</f>
        <v>4197221.1099999994</v>
      </c>
      <c r="K629" s="39">
        <f t="shared" ref="K629:L629" si="210">K630+K632+K634+K636+K638+K640</f>
        <v>6117245.0200000005</v>
      </c>
      <c r="L629" s="38">
        <f t="shared" si="210"/>
        <v>5737730.9799999986</v>
      </c>
    </row>
    <row r="630" spans="1:12" outlineLevel="4">
      <c r="A630" s="29" t="s">
        <v>23</v>
      </c>
      <c r="B630" s="30" t="s">
        <v>9</v>
      </c>
      <c r="C630" s="30" t="s">
        <v>65</v>
      </c>
      <c r="D630" s="30" t="s">
        <v>62</v>
      </c>
      <c r="E630" s="30" t="s">
        <v>22</v>
      </c>
      <c r="F630" s="30" t="s">
        <v>24</v>
      </c>
      <c r="G630" s="31"/>
      <c r="H630" s="32">
        <f>H631</f>
        <v>97344</v>
      </c>
      <c r="I630" s="32">
        <f>I631</f>
        <v>97344</v>
      </c>
      <c r="J630" s="32">
        <f>J631</f>
        <v>269141</v>
      </c>
      <c r="K630" s="39">
        <f t="shared" ref="K630:L630" si="211">K631</f>
        <v>157313.49</v>
      </c>
      <c r="L630" s="38">
        <f t="shared" si="211"/>
        <v>147553.56</v>
      </c>
    </row>
    <row r="631" spans="1:12" ht="51" outlineLevel="7">
      <c r="A631" s="25" t="s">
        <v>110</v>
      </c>
      <c r="B631" s="26" t="s">
        <v>9</v>
      </c>
      <c r="C631" s="26" t="s">
        <v>65</v>
      </c>
      <c r="D631" s="26" t="s">
        <v>62</v>
      </c>
      <c r="E631" s="26" t="s">
        <v>22</v>
      </c>
      <c r="F631" s="26" t="s">
        <v>24</v>
      </c>
      <c r="G631" s="27" t="s">
        <v>16</v>
      </c>
      <c r="H631" s="23">
        <v>97344</v>
      </c>
      <c r="I631" s="23">
        <v>97344</v>
      </c>
      <c r="J631" s="23">
        <v>269141</v>
      </c>
      <c r="K631" s="44">
        <v>157313.49</v>
      </c>
      <c r="L631" s="24">
        <v>147553.56</v>
      </c>
    </row>
    <row r="632" spans="1:12" s="3" customFormat="1" outlineLevel="4">
      <c r="A632" s="16" t="s">
        <v>25</v>
      </c>
      <c r="B632" s="17" t="s">
        <v>9</v>
      </c>
      <c r="C632" s="17" t="s">
        <v>65</v>
      </c>
      <c r="D632" s="17" t="s">
        <v>62</v>
      </c>
      <c r="E632" s="17" t="s">
        <v>22</v>
      </c>
      <c r="F632" s="17" t="s">
        <v>26</v>
      </c>
      <c r="G632" s="18"/>
      <c r="H632" s="19">
        <f>H633</f>
        <v>2789416</v>
      </c>
      <c r="I632" s="19">
        <f>I633</f>
        <v>2789416</v>
      </c>
      <c r="J632" s="19">
        <f>J633</f>
        <v>2878681</v>
      </c>
      <c r="K632" s="37">
        <f t="shared" ref="K632:L632" si="212">K633</f>
        <v>4469550</v>
      </c>
      <c r="L632" s="38">
        <f t="shared" si="212"/>
        <v>4192259.2</v>
      </c>
    </row>
    <row r="633" spans="1:12" ht="51" outlineLevel="7">
      <c r="A633" s="25" t="s">
        <v>110</v>
      </c>
      <c r="B633" s="26" t="s">
        <v>9</v>
      </c>
      <c r="C633" s="26" t="s">
        <v>65</v>
      </c>
      <c r="D633" s="26" t="s">
        <v>62</v>
      </c>
      <c r="E633" s="26" t="s">
        <v>22</v>
      </c>
      <c r="F633" s="26" t="s">
        <v>26</v>
      </c>
      <c r="G633" s="27" t="s">
        <v>16</v>
      </c>
      <c r="H633" s="23">
        <v>2789416</v>
      </c>
      <c r="I633" s="23">
        <v>2789416</v>
      </c>
      <c r="J633" s="23">
        <v>2878681</v>
      </c>
      <c r="K633" s="44">
        <v>4469550</v>
      </c>
      <c r="L633" s="24">
        <v>4192259.2</v>
      </c>
    </row>
    <row r="634" spans="1:12" s="3" customFormat="1" ht="25.5" outlineLevel="4">
      <c r="A634" s="16" t="s">
        <v>27</v>
      </c>
      <c r="B634" s="17" t="s">
        <v>9</v>
      </c>
      <c r="C634" s="17" t="s">
        <v>65</v>
      </c>
      <c r="D634" s="17" t="s">
        <v>62</v>
      </c>
      <c r="E634" s="17" t="s">
        <v>22</v>
      </c>
      <c r="F634" s="17" t="s">
        <v>28</v>
      </c>
      <c r="G634" s="18"/>
      <c r="H634" s="19">
        <f>H635</f>
        <v>29379.7</v>
      </c>
      <c r="I634" s="19">
        <f>I635</f>
        <v>29379.7</v>
      </c>
      <c r="J634" s="19">
        <f>J635</f>
        <v>81280.7</v>
      </c>
      <c r="K634" s="37">
        <f t="shared" ref="K634:L634" si="213">K635</f>
        <v>47450.94</v>
      </c>
      <c r="L634" s="38">
        <f t="shared" si="213"/>
        <v>44507.06</v>
      </c>
    </row>
    <row r="635" spans="1:12" ht="51" outlineLevel="7">
      <c r="A635" s="25" t="s">
        <v>110</v>
      </c>
      <c r="B635" s="26" t="s">
        <v>9</v>
      </c>
      <c r="C635" s="26" t="s">
        <v>65</v>
      </c>
      <c r="D635" s="26" t="s">
        <v>62</v>
      </c>
      <c r="E635" s="26" t="s">
        <v>22</v>
      </c>
      <c r="F635" s="26" t="s">
        <v>28</v>
      </c>
      <c r="G635" s="27" t="s">
        <v>16</v>
      </c>
      <c r="H635" s="23">
        <v>29379.7</v>
      </c>
      <c r="I635" s="23">
        <v>29379.7</v>
      </c>
      <c r="J635" s="23">
        <v>81280.7</v>
      </c>
      <c r="K635" s="44">
        <v>47450.94</v>
      </c>
      <c r="L635" s="24">
        <v>44507.06</v>
      </c>
    </row>
    <row r="636" spans="1:12" s="3" customFormat="1" ht="25.5" outlineLevel="4">
      <c r="A636" s="16" t="s">
        <v>29</v>
      </c>
      <c r="B636" s="17" t="s">
        <v>9</v>
      </c>
      <c r="C636" s="17" t="s">
        <v>65</v>
      </c>
      <c r="D636" s="17" t="s">
        <v>62</v>
      </c>
      <c r="E636" s="17" t="s">
        <v>22</v>
      </c>
      <c r="F636" s="17" t="s">
        <v>30</v>
      </c>
      <c r="G636" s="18"/>
      <c r="H636" s="19">
        <f>H637</f>
        <v>842422.3</v>
      </c>
      <c r="I636" s="19">
        <f>I637</f>
        <v>842422.3</v>
      </c>
      <c r="J636" s="19">
        <f>J637</f>
        <v>869356.3</v>
      </c>
      <c r="K636" s="37">
        <f t="shared" ref="K636:L636" si="214">K637</f>
        <v>1348164</v>
      </c>
      <c r="L636" s="38">
        <f t="shared" si="214"/>
        <v>1264523.8999999999</v>
      </c>
    </row>
    <row r="637" spans="1:12" ht="51" outlineLevel="7">
      <c r="A637" s="25" t="s">
        <v>110</v>
      </c>
      <c r="B637" s="26" t="s">
        <v>9</v>
      </c>
      <c r="C637" s="26" t="s">
        <v>65</v>
      </c>
      <c r="D637" s="26" t="s">
        <v>62</v>
      </c>
      <c r="E637" s="26" t="s">
        <v>22</v>
      </c>
      <c r="F637" s="26" t="s">
        <v>30</v>
      </c>
      <c r="G637" s="27" t="s">
        <v>16</v>
      </c>
      <c r="H637" s="23">
        <v>842422.3</v>
      </c>
      <c r="I637" s="23">
        <v>842422.3</v>
      </c>
      <c r="J637" s="23">
        <v>869356.3</v>
      </c>
      <c r="K637" s="44">
        <v>1348164</v>
      </c>
      <c r="L637" s="28">
        <v>1264523.8999999999</v>
      </c>
    </row>
    <row r="638" spans="1:12" s="3" customFormat="1" outlineLevel="4">
      <c r="A638" s="16" t="s">
        <v>44</v>
      </c>
      <c r="B638" s="17" t="s">
        <v>9</v>
      </c>
      <c r="C638" s="17" t="s">
        <v>65</v>
      </c>
      <c r="D638" s="17" t="s">
        <v>62</v>
      </c>
      <c r="E638" s="17" t="s">
        <v>22</v>
      </c>
      <c r="F638" s="17" t="s">
        <v>45</v>
      </c>
      <c r="G638" s="18"/>
      <c r="H638" s="19">
        <f>H639</f>
        <v>97621.51</v>
      </c>
      <c r="I638" s="19">
        <f>I639</f>
        <v>97621.51</v>
      </c>
      <c r="J638" s="19">
        <f>J639</f>
        <v>97621.51</v>
      </c>
      <c r="K638" s="37">
        <f t="shared" ref="K638:L638" si="215">K639</f>
        <v>73563.34</v>
      </c>
      <c r="L638" s="38">
        <f t="shared" si="215"/>
        <v>68999.460000000006</v>
      </c>
    </row>
    <row r="639" spans="1:12" ht="51" outlineLevel="7">
      <c r="A639" s="25" t="s">
        <v>110</v>
      </c>
      <c r="B639" s="26" t="s">
        <v>9</v>
      </c>
      <c r="C639" s="26" t="s">
        <v>65</v>
      </c>
      <c r="D639" s="26" t="s">
        <v>62</v>
      </c>
      <c r="E639" s="26" t="s">
        <v>22</v>
      </c>
      <c r="F639" s="26" t="s">
        <v>45</v>
      </c>
      <c r="G639" s="27" t="s">
        <v>16</v>
      </c>
      <c r="H639" s="23">
        <v>97621.51</v>
      </c>
      <c r="I639" s="23">
        <v>97621.51</v>
      </c>
      <c r="J639" s="23">
        <v>97621.51</v>
      </c>
      <c r="K639" s="44">
        <v>73563.34</v>
      </c>
      <c r="L639" s="24">
        <v>68999.460000000006</v>
      </c>
    </row>
    <row r="640" spans="1:12" s="3" customFormat="1" outlineLevel="4">
      <c r="A640" s="16" t="s">
        <v>13</v>
      </c>
      <c r="B640" s="17" t="s">
        <v>9</v>
      </c>
      <c r="C640" s="17" t="s">
        <v>65</v>
      </c>
      <c r="D640" s="17" t="s">
        <v>62</v>
      </c>
      <c r="E640" s="17" t="s">
        <v>22</v>
      </c>
      <c r="F640" s="17" t="s">
        <v>14</v>
      </c>
      <c r="G640" s="18"/>
      <c r="H640" s="19">
        <f>H641</f>
        <v>1140.5999999999999</v>
      </c>
      <c r="I640" s="19">
        <f>I641</f>
        <v>1140.5999999999999</v>
      </c>
      <c r="J640" s="19">
        <f>J641</f>
        <v>1140.5999999999999</v>
      </c>
      <c r="K640" s="37">
        <f t="shared" ref="K640:L640" si="216">K641</f>
        <v>21203.25</v>
      </c>
      <c r="L640" s="38">
        <f t="shared" si="216"/>
        <v>19887.8</v>
      </c>
    </row>
    <row r="641" spans="1:12" ht="51" outlineLevel="7">
      <c r="A641" s="25" t="s">
        <v>57</v>
      </c>
      <c r="B641" s="26" t="s">
        <v>9</v>
      </c>
      <c r="C641" s="26" t="s">
        <v>65</v>
      </c>
      <c r="D641" s="26" t="s">
        <v>62</v>
      </c>
      <c r="E641" s="26" t="s">
        <v>22</v>
      </c>
      <c r="F641" s="26" t="s">
        <v>14</v>
      </c>
      <c r="G641" s="27" t="s">
        <v>16</v>
      </c>
      <c r="H641" s="23">
        <v>1140.5999999999999</v>
      </c>
      <c r="I641" s="23">
        <v>1140.5999999999999</v>
      </c>
      <c r="J641" s="23">
        <v>1140.5999999999999</v>
      </c>
      <c r="K641" s="44">
        <v>21203.25</v>
      </c>
      <c r="L641" s="24">
        <v>19887.8</v>
      </c>
    </row>
    <row r="642" spans="1:12" s="3" customFormat="1" ht="25.5" outlineLevel="2" collapsed="1">
      <c r="A642" s="16" t="s">
        <v>19</v>
      </c>
      <c r="B642" s="17" t="s">
        <v>9</v>
      </c>
      <c r="C642" s="17" t="s">
        <v>65</v>
      </c>
      <c r="D642" s="17" t="s">
        <v>67</v>
      </c>
      <c r="E642" s="17" t="s">
        <v>12</v>
      </c>
      <c r="F642" s="17"/>
      <c r="G642" s="18"/>
      <c r="H642" s="19">
        <f>H643</f>
        <v>9265430.2999999989</v>
      </c>
      <c r="I642" s="19">
        <f>I643</f>
        <v>9265430.2999999989</v>
      </c>
      <c r="J642" s="19">
        <f>J643</f>
        <v>8916785.9000000004</v>
      </c>
      <c r="K642" s="37">
        <f t="shared" ref="K642:L642" si="217">K643</f>
        <v>11184704.189999999</v>
      </c>
      <c r="L642" s="38">
        <f t="shared" si="217"/>
        <v>10490804.879999999</v>
      </c>
    </row>
    <row r="643" spans="1:12" s="3" customFormat="1" ht="51" outlineLevel="3">
      <c r="A643" s="16" t="s">
        <v>21</v>
      </c>
      <c r="B643" s="17" t="s">
        <v>9</v>
      </c>
      <c r="C643" s="17" t="s">
        <v>65</v>
      </c>
      <c r="D643" s="17" t="s">
        <v>67</v>
      </c>
      <c r="E643" s="17" t="s">
        <v>22</v>
      </c>
      <c r="F643" s="17"/>
      <c r="G643" s="18"/>
      <c r="H643" s="19">
        <f>H644+H649+H656+H661+H668+H672+H678+H684+H690</f>
        <v>9265430.2999999989</v>
      </c>
      <c r="I643" s="19">
        <f>I644+I649+I656+I661+I668+I672+I678+I684+I690</f>
        <v>9265430.2999999989</v>
      </c>
      <c r="J643" s="19">
        <f>J644+J649+J656+J661+J668+J672+J678+J684+J690</f>
        <v>8916785.9000000004</v>
      </c>
      <c r="K643" s="37">
        <f t="shared" ref="K643:L643" si="218">K644+K649+K656+K661+K668+K672+K678+K684+K690</f>
        <v>11184704.189999999</v>
      </c>
      <c r="L643" s="38">
        <f t="shared" si="218"/>
        <v>10490804.879999999</v>
      </c>
    </row>
    <row r="644" spans="1:12" s="3" customFormat="1" outlineLevel="4">
      <c r="A644" s="16" t="s">
        <v>23</v>
      </c>
      <c r="B644" s="17" t="s">
        <v>9</v>
      </c>
      <c r="C644" s="17" t="s">
        <v>65</v>
      </c>
      <c r="D644" s="17" t="s">
        <v>67</v>
      </c>
      <c r="E644" s="17" t="s">
        <v>22</v>
      </c>
      <c r="F644" s="17" t="s">
        <v>24</v>
      </c>
      <c r="G644" s="18"/>
      <c r="H644" s="19">
        <f>H645+H646+H647+H648</f>
        <v>1493056.9</v>
      </c>
      <c r="I644" s="19">
        <f>I645+I646+I647+I648</f>
        <v>1493056.9</v>
      </c>
      <c r="J644" s="19">
        <f>J645+J646+J647+J648</f>
        <v>1487406</v>
      </c>
      <c r="K644" s="37">
        <f t="shared" ref="K644:L644" si="219">K645+K646+K647+K648</f>
        <v>1878652.27</v>
      </c>
      <c r="L644" s="38">
        <f t="shared" si="219"/>
        <v>1762100.7</v>
      </c>
    </row>
    <row r="645" spans="1:12" ht="38.25" outlineLevel="7">
      <c r="A645" s="25" t="s">
        <v>94</v>
      </c>
      <c r="B645" s="26" t="s">
        <v>9</v>
      </c>
      <c r="C645" s="26" t="s">
        <v>65</v>
      </c>
      <c r="D645" s="26" t="s">
        <v>67</v>
      </c>
      <c r="E645" s="26" t="s">
        <v>22</v>
      </c>
      <c r="F645" s="26" t="s">
        <v>24</v>
      </c>
      <c r="G645" s="27" t="s">
        <v>16</v>
      </c>
      <c r="H645" s="23">
        <v>722820</v>
      </c>
      <c r="I645" s="23">
        <v>722820</v>
      </c>
      <c r="J645" s="23">
        <v>750975</v>
      </c>
      <c r="K645" s="44">
        <v>909494.27</v>
      </c>
      <c r="L645" s="24">
        <v>853069</v>
      </c>
    </row>
    <row r="646" spans="1:12" ht="25.5" outlineLevel="7">
      <c r="A646" s="25" t="s">
        <v>144</v>
      </c>
      <c r="B646" s="26" t="s">
        <v>9</v>
      </c>
      <c r="C646" s="26" t="s">
        <v>65</v>
      </c>
      <c r="D646" s="26" t="s">
        <v>67</v>
      </c>
      <c r="E646" s="26" t="s">
        <v>22</v>
      </c>
      <c r="F646" s="26" t="s">
        <v>24</v>
      </c>
      <c r="G646" s="27" t="s">
        <v>16</v>
      </c>
      <c r="H646" s="23">
        <v>334900</v>
      </c>
      <c r="I646" s="23">
        <v>334900</v>
      </c>
      <c r="J646" s="23">
        <v>367781</v>
      </c>
      <c r="K646" s="44">
        <v>421391</v>
      </c>
      <c r="L646" s="24">
        <v>395248.7</v>
      </c>
    </row>
    <row r="647" spans="1:12" ht="38.25" outlineLevel="7">
      <c r="A647" s="25" t="s">
        <v>95</v>
      </c>
      <c r="B647" s="26" t="s">
        <v>9</v>
      </c>
      <c r="C647" s="26" t="s">
        <v>65</v>
      </c>
      <c r="D647" s="26" t="s">
        <v>67</v>
      </c>
      <c r="E647" s="26" t="s">
        <v>22</v>
      </c>
      <c r="F647" s="26" t="s">
        <v>24</v>
      </c>
      <c r="G647" s="27" t="s">
        <v>16</v>
      </c>
      <c r="H647" s="23">
        <v>401870</v>
      </c>
      <c r="I647" s="23">
        <v>401870</v>
      </c>
      <c r="J647" s="23">
        <v>360190</v>
      </c>
      <c r="K647" s="44">
        <v>505657</v>
      </c>
      <c r="L647" s="24">
        <v>474286</v>
      </c>
    </row>
    <row r="648" spans="1:12" ht="38.25" outlineLevel="7">
      <c r="A648" s="25" t="s">
        <v>96</v>
      </c>
      <c r="B648" s="26" t="s">
        <v>9</v>
      </c>
      <c r="C648" s="26" t="s">
        <v>65</v>
      </c>
      <c r="D648" s="26" t="s">
        <v>67</v>
      </c>
      <c r="E648" s="26" t="s">
        <v>22</v>
      </c>
      <c r="F648" s="26" t="s">
        <v>24</v>
      </c>
      <c r="G648" s="27" t="s">
        <v>16</v>
      </c>
      <c r="H648" s="23">
        <v>33466.9</v>
      </c>
      <c r="I648" s="23">
        <v>33466.9</v>
      </c>
      <c r="J648" s="23">
        <v>8460</v>
      </c>
      <c r="K648" s="44">
        <v>42110</v>
      </c>
      <c r="L648" s="24">
        <v>39497</v>
      </c>
    </row>
    <row r="649" spans="1:12" s="3" customFormat="1" outlineLevel="4">
      <c r="A649" s="16" t="s">
        <v>25</v>
      </c>
      <c r="B649" s="17" t="s">
        <v>9</v>
      </c>
      <c r="C649" s="17" t="s">
        <v>65</v>
      </c>
      <c r="D649" s="17" t="s">
        <v>67</v>
      </c>
      <c r="E649" s="17" t="s">
        <v>22</v>
      </c>
      <c r="F649" s="17" t="s">
        <v>26</v>
      </c>
      <c r="G649" s="18"/>
      <c r="H649" s="19">
        <f>H650+H651+H652+H653+H654+H655</f>
        <v>3671302.1</v>
      </c>
      <c r="I649" s="19">
        <f>I650+I651+I652+I653+I654+I655</f>
        <v>3671302.1</v>
      </c>
      <c r="J649" s="19">
        <f>J650+J651+J652+J653+J654+J655</f>
        <v>3619432.1</v>
      </c>
      <c r="K649" s="37">
        <f t="shared" ref="K649:L649" si="220">K650+K651+K652+K653+K654+K655</f>
        <v>4644446</v>
      </c>
      <c r="L649" s="38">
        <f t="shared" si="220"/>
        <v>4356304.4000000004</v>
      </c>
    </row>
    <row r="650" spans="1:12" ht="38.25" outlineLevel="7">
      <c r="A650" s="25" t="s">
        <v>94</v>
      </c>
      <c r="B650" s="26" t="s">
        <v>9</v>
      </c>
      <c r="C650" s="26" t="s">
        <v>65</v>
      </c>
      <c r="D650" s="26" t="s">
        <v>67</v>
      </c>
      <c r="E650" s="26" t="s">
        <v>22</v>
      </c>
      <c r="F650" s="26" t="s">
        <v>26</v>
      </c>
      <c r="G650" s="27" t="s">
        <v>16</v>
      </c>
      <c r="H650" s="23">
        <v>601680</v>
      </c>
      <c r="I650" s="23">
        <v>601680</v>
      </c>
      <c r="J650" s="23">
        <v>601680</v>
      </c>
      <c r="K650" s="44">
        <v>757213</v>
      </c>
      <c r="L650" s="24">
        <v>710236</v>
      </c>
    </row>
    <row r="651" spans="1:12" ht="25.5" outlineLevel="7">
      <c r="A651" s="25" t="s">
        <v>144</v>
      </c>
      <c r="B651" s="26" t="s">
        <v>9</v>
      </c>
      <c r="C651" s="26" t="s">
        <v>65</v>
      </c>
      <c r="D651" s="26" t="s">
        <v>67</v>
      </c>
      <c r="E651" s="26" t="s">
        <v>22</v>
      </c>
      <c r="F651" s="26" t="s">
        <v>26</v>
      </c>
      <c r="G651" s="27" t="s">
        <v>16</v>
      </c>
      <c r="H651" s="23">
        <v>1579410</v>
      </c>
      <c r="I651" s="23">
        <v>1579410</v>
      </c>
      <c r="J651" s="23">
        <v>1579410</v>
      </c>
      <c r="K651" s="44">
        <v>2011837.3</v>
      </c>
      <c r="L651" s="24">
        <v>1887020.4</v>
      </c>
    </row>
    <row r="652" spans="1:12" ht="25.5" outlineLevel="7">
      <c r="A652" s="25" t="s">
        <v>145</v>
      </c>
      <c r="B652" s="26" t="s">
        <v>9</v>
      </c>
      <c r="C652" s="26" t="s">
        <v>65</v>
      </c>
      <c r="D652" s="26" t="s">
        <v>67</v>
      </c>
      <c r="E652" s="26" t="s">
        <v>22</v>
      </c>
      <c r="F652" s="26" t="s">
        <v>26</v>
      </c>
      <c r="G652" s="27" t="s">
        <v>16</v>
      </c>
      <c r="H652" s="23">
        <v>245519</v>
      </c>
      <c r="I652" s="23">
        <v>245519</v>
      </c>
      <c r="J652" s="23">
        <v>245519</v>
      </c>
      <c r="K652" s="44">
        <v>308962</v>
      </c>
      <c r="L652" s="24">
        <v>289794</v>
      </c>
    </row>
    <row r="653" spans="1:12" ht="25.5" outlineLevel="7">
      <c r="A653" s="25" t="s">
        <v>146</v>
      </c>
      <c r="B653" s="26" t="s">
        <v>9</v>
      </c>
      <c r="C653" s="26" t="s">
        <v>65</v>
      </c>
      <c r="D653" s="26" t="s">
        <v>67</v>
      </c>
      <c r="E653" s="26" t="s">
        <v>22</v>
      </c>
      <c r="F653" s="26" t="s">
        <v>26</v>
      </c>
      <c r="G653" s="27" t="s">
        <v>16</v>
      </c>
      <c r="H653" s="23">
        <v>342140</v>
      </c>
      <c r="I653" s="23">
        <v>342140</v>
      </c>
      <c r="J653" s="23">
        <v>342140</v>
      </c>
      <c r="K653" s="44">
        <v>430550</v>
      </c>
      <c r="L653" s="24">
        <v>403839</v>
      </c>
    </row>
    <row r="654" spans="1:12" ht="38.25" outlineLevel="7">
      <c r="A654" s="25" t="s">
        <v>95</v>
      </c>
      <c r="B654" s="26" t="s">
        <v>9</v>
      </c>
      <c r="C654" s="26" t="s">
        <v>65</v>
      </c>
      <c r="D654" s="26" t="s">
        <v>67</v>
      </c>
      <c r="E654" s="26" t="s">
        <v>22</v>
      </c>
      <c r="F654" s="26" t="s">
        <v>26</v>
      </c>
      <c r="G654" s="27" t="s">
        <v>16</v>
      </c>
      <c r="H654" s="23">
        <v>601680</v>
      </c>
      <c r="I654" s="23">
        <v>601680</v>
      </c>
      <c r="J654" s="23">
        <v>549810</v>
      </c>
      <c r="K654" s="44">
        <v>757259.7</v>
      </c>
      <c r="L654" s="24">
        <v>710280</v>
      </c>
    </row>
    <row r="655" spans="1:12" ht="38.25" outlineLevel="7">
      <c r="A655" s="25" t="s">
        <v>96</v>
      </c>
      <c r="B655" s="26" t="s">
        <v>9</v>
      </c>
      <c r="C655" s="26" t="s">
        <v>65</v>
      </c>
      <c r="D655" s="26" t="s">
        <v>67</v>
      </c>
      <c r="E655" s="26" t="s">
        <v>22</v>
      </c>
      <c r="F655" s="26" t="s">
        <v>26</v>
      </c>
      <c r="G655" s="27" t="s">
        <v>16</v>
      </c>
      <c r="H655" s="23">
        <v>300873.09999999998</v>
      </c>
      <c r="I655" s="23">
        <v>300873.09999999998</v>
      </c>
      <c r="J655" s="23">
        <v>300873.09999999998</v>
      </c>
      <c r="K655" s="44">
        <v>378624</v>
      </c>
      <c r="L655" s="24">
        <v>355135</v>
      </c>
    </row>
    <row r="656" spans="1:12" s="3" customFormat="1" ht="25.5" outlineLevel="4">
      <c r="A656" s="16" t="s">
        <v>27</v>
      </c>
      <c r="B656" s="17" t="s">
        <v>9</v>
      </c>
      <c r="C656" s="17" t="s">
        <v>65</v>
      </c>
      <c r="D656" s="17" t="s">
        <v>67</v>
      </c>
      <c r="E656" s="17" t="s">
        <v>22</v>
      </c>
      <c r="F656" s="17" t="s">
        <v>28</v>
      </c>
      <c r="G656" s="18"/>
      <c r="H656" s="19">
        <f>H657+H658+H659+H660</f>
        <v>450852.5</v>
      </c>
      <c r="I656" s="19">
        <f>I657+I658+I659+I660</f>
        <v>450852.5</v>
      </c>
      <c r="J656" s="19">
        <f>J657+J658+J659+J660</f>
        <v>447734</v>
      </c>
      <c r="K656" s="37">
        <f t="shared" ref="K656:L656" si="221">K657+K658+K659+K660</f>
        <v>567352.15999999992</v>
      </c>
      <c r="L656" s="38">
        <f t="shared" si="221"/>
        <v>532153.68999999994</v>
      </c>
    </row>
    <row r="657" spans="1:12" ht="38.25" outlineLevel="7">
      <c r="A657" s="25" t="s">
        <v>94</v>
      </c>
      <c r="B657" s="26" t="s">
        <v>9</v>
      </c>
      <c r="C657" s="26" t="s">
        <v>65</v>
      </c>
      <c r="D657" s="26" t="s">
        <v>67</v>
      </c>
      <c r="E657" s="26" t="s">
        <v>22</v>
      </c>
      <c r="F657" s="26" t="s">
        <v>28</v>
      </c>
      <c r="G657" s="27" t="s">
        <v>16</v>
      </c>
      <c r="H657" s="23">
        <v>218292</v>
      </c>
      <c r="I657" s="23">
        <v>218292</v>
      </c>
      <c r="J657" s="23">
        <v>229620</v>
      </c>
      <c r="K657" s="44">
        <v>274698.15999999997</v>
      </c>
      <c r="L657" s="24">
        <v>257655.99</v>
      </c>
    </row>
    <row r="658" spans="1:12" ht="25.5" outlineLevel="7">
      <c r="A658" s="25" t="s">
        <v>144</v>
      </c>
      <c r="B658" s="26" t="s">
        <v>9</v>
      </c>
      <c r="C658" s="26" t="s">
        <v>65</v>
      </c>
      <c r="D658" s="26" t="s">
        <v>67</v>
      </c>
      <c r="E658" s="26" t="s">
        <v>22</v>
      </c>
      <c r="F658" s="26" t="s">
        <v>28</v>
      </c>
      <c r="G658" s="27" t="s">
        <v>16</v>
      </c>
      <c r="H658" s="23">
        <v>101140</v>
      </c>
      <c r="I658" s="23">
        <v>101140</v>
      </c>
      <c r="J658" s="23">
        <v>111070</v>
      </c>
      <c r="K658" s="44">
        <v>127274</v>
      </c>
      <c r="L658" s="24">
        <v>119377.7</v>
      </c>
    </row>
    <row r="659" spans="1:12" ht="38.25" outlineLevel="7">
      <c r="A659" s="25" t="s">
        <v>95</v>
      </c>
      <c r="B659" s="26" t="s">
        <v>9</v>
      </c>
      <c r="C659" s="26" t="s">
        <v>65</v>
      </c>
      <c r="D659" s="26" t="s">
        <v>67</v>
      </c>
      <c r="E659" s="26" t="s">
        <v>22</v>
      </c>
      <c r="F659" s="26" t="s">
        <v>28</v>
      </c>
      <c r="G659" s="27" t="s">
        <v>16</v>
      </c>
      <c r="H659" s="23">
        <v>121365</v>
      </c>
      <c r="I659" s="23">
        <v>121365</v>
      </c>
      <c r="J659" s="23">
        <v>105340</v>
      </c>
      <c r="K659" s="44">
        <v>152726</v>
      </c>
      <c r="L659" s="24">
        <v>143251</v>
      </c>
    </row>
    <row r="660" spans="1:12" ht="38.25" outlineLevel="7">
      <c r="A660" s="25" t="s">
        <v>104</v>
      </c>
      <c r="B660" s="26" t="s">
        <v>9</v>
      </c>
      <c r="C660" s="26" t="s">
        <v>65</v>
      </c>
      <c r="D660" s="26" t="s">
        <v>67</v>
      </c>
      <c r="E660" s="26" t="s">
        <v>22</v>
      </c>
      <c r="F660" s="26" t="s">
        <v>28</v>
      </c>
      <c r="G660" s="27" t="s">
        <v>16</v>
      </c>
      <c r="H660" s="23">
        <v>10055.5</v>
      </c>
      <c r="I660" s="23">
        <v>10055.5</v>
      </c>
      <c r="J660" s="23">
        <v>1704</v>
      </c>
      <c r="K660" s="44">
        <v>12654</v>
      </c>
      <c r="L660" s="24">
        <v>11869</v>
      </c>
    </row>
    <row r="661" spans="1:12" s="3" customFormat="1" ht="25.5" outlineLevel="4">
      <c r="A661" s="16" t="s">
        <v>29</v>
      </c>
      <c r="B661" s="17" t="s">
        <v>9</v>
      </c>
      <c r="C661" s="17" t="s">
        <v>65</v>
      </c>
      <c r="D661" s="17" t="s">
        <v>67</v>
      </c>
      <c r="E661" s="17" t="s">
        <v>22</v>
      </c>
      <c r="F661" s="17" t="s">
        <v>30</v>
      </c>
      <c r="G661" s="18"/>
      <c r="H661" s="19">
        <f>H662+H663+H664+H665+H666+H667</f>
        <v>1113569.6000000001</v>
      </c>
      <c r="I661" s="19">
        <f>I662+I663+I664+I665+I666+I667</f>
        <v>1113569.6000000001</v>
      </c>
      <c r="J661" s="19">
        <f>J662+J663+J664+J665+J666+J667</f>
        <v>1100744.6000000001</v>
      </c>
      <c r="K661" s="37">
        <f t="shared" ref="K661:L661" si="222">K662+K663+K664+K665+K666+K667</f>
        <v>1402620.8</v>
      </c>
      <c r="L661" s="38">
        <f t="shared" si="222"/>
        <v>1315602.1000000001</v>
      </c>
    </row>
    <row r="662" spans="1:12" ht="38.25" outlineLevel="7">
      <c r="A662" s="25" t="s">
        <v>94</v>
      </c>
      <c r="B662" s="26" t="s">
        <v>9</v>
      </c>
      <c r="C662" s="26" t="s">
        <v>65</v>
      </c>
      <c r="D662" s="26" t="s">
        <v>67</v>
      </c>
      <c r="E662" s="26" t="s">
        <v>22</v>
      </c>
      <c r="F662" s="26" t="s">
        <v>30</v>
      </c>
      <c r="G662" s="27" t="s">
        <v>16</v>
      </c>
      <c r="H662" s="23">
        <v>182743</v>
      </c>
      <c r="I662" s="23">
        <v>182743</v>
      </c>
      <c r="J662" s="23">
        <v>182743</v>
      </c>
      <c r="K662" s="44">
        <v>229963.8</v>
      </c>
      <c r="L662" s="24">
        <v>215697</v>
      </c>
    </row>
    <row r="663" spans="1:12" ht="25.5" outlineLevel="7">
      <c r="A663" s="25" t="s">
        <v>144</v>
      </c>
      <c r="B663" s="26" t="s">
        <v>9</v>
      </c>
      <c r="C663" s="26" t="s">
        <v>65</v>
      </c>
      <c r="D663" s="26" t="s">
        <v>67</v>
      </c>
      <c r="E663" s="26" t="s">
        <v>22</v>
      </c>
      <c r="F663" s="26" t="s">
        <v>30</v>
      </c>
      <c r="G663" s="27" t="s">
        <v>16</v>
      </c>
      <c r="H663" s="23">
        <v>479701.1</v>
      </c>
      <c r="I663" s="23">
        <v>479701.1</v>
      </c>
      <c r="J663" s="23">
        <v>479701.1</v>
      </c>
      <c r="K663" s="44">
        <v>604962</v>
      </c>
      <c r="L663" s="24">
        <v>567430.1</v>
      </c>
    </row>
    <row r="664" spans="1:12" ht="25.5" outlineLevel="7">
      <c r="A664" s="25" t="s">
        <v>145</v>
      </c>
      <c r="B664" s="26" t="s">
        <v>9</v>
      </c>
      <c r="C664" s="26" t="s">
        <v>65</v>
      </c>
      <c r="D664" s="26" t="s">
        <v>67</v>
      </c>
      <c r="E664" s="26" t="s">
        <v>22</v>
      </c>
      <c r="F664" s="26" t="s">
        <v>30</v>
      </c>
      <c r="G664" s="27" t="s">
        <v>16</v>
      </c>
      <c r="H664" s="23">
        <v>74147</v>
      </c>
      <c r="I664" s="23">
        <v>74147</v>
      </c>
      <c r="J664" s="23">
        <v>74147</v>
      </c>
      <c r="K664" s="44">
        <v>93306</v>
      </c>
      <c r="L664" s="24">
        <v>87517</v>
      </c>
    </row>
    <row r="665" spans="1:12" ht="25.5" outlineLevel="7">
      <c r="A665" s="25" t="s">
        <v>146</v>
      </c>
      <c r="B665" s="26" t="s">
        <v>9</v>
      </c>
      <c r="C665" s="26" t="s">
        <v>65</v>
      </c>
      <c r="D665" s="26" t="s">
        <v>67</v>
      </c>
      <c r="E665" s="26" t="s">
        <v>22</v>
      </c>
      <c r="F665" s="26" t="s">
        <v>30</v>
      </c>
      <c r="G665" s="27" t="s">
        <v>16</v>
      </c>
      <c r="H665" s="23">
        <v>103843</v>
      </c>
      <c r="I665" s="23">
        <v>103843</v>
      </c>
      <c r="J665" s="23">
        <v>103843</v>
      </c>
      <c r="K665" s="44">
        <v>130676</v>
      </c>
      <c r="L665" s="24">
        <v>122569</v>
      </c>
    </row>
    <row r="666" spans="1:12" ht="38.25" outlineLevel="7">
      <c r="A666" s="25" t="s">
        <v>95</v>
      </c>
      <c r="B666" s="26" t="s">
        <v>9</v>
      </c>
      <c r="C666" s="26" t="s">
        <v>65</v>
      </c>
      <c r="D666" s="26" t="s">
        <v>67</v>
      </c>
      <c r="E666" s="26" t="s">
        <v>22</v>
      </c>
      <c r="F666" s="26" t="s">
        <v>30</v>
      </c>
      <c r="G666" s="27" t="s">
        <v>16</v>
      </c>
      <c r="H666" s="23">
        <v>181705</v>
      </c>
      <c r="I666" s="23">
        <v>181705</v>
      </c>
      <c r="J666" s="23">
        <v>168880</v>
      </c>
      <c r="K666" s="44">
        <v>228657</v>
      </c>
      <c r="L666" s="24">
        <v>214471</v>
      </c>
    </row>
    <row r="667" spans="1:12" ht="38.25" outlineLevel="7">
      <c r="A667" s="25" t="s">
        <v>96</v>
      </c>
      <c r="B667" s="26" t="s">
        <v>9</v>
      </c>
      <c r="C667" s="26" t="s">
        <v>65</v>
      </c>
      <c r="D667" s="26" t="s">
        <v>67</v>
      </c>
      <c r="E667" s="26" t="s">
        <v>22</v>
      </c>
      <c r="F667" s="26" t="s">
        <v>30</v>
      </c>
      <c r="G667" s="27" t="s">
        <v>16</v>
      </c>
      <c r="H667" s="23">
        <v>91430.5</v>
      </c>
      <c r="I667" s="23">
        <v>91430.5</v>
      </c>
      <c r="J667" s="23">
        <v>91430.5</v>
      </c>
      <c r="K667" s="44">
        <v>115056</v>
      </c>
      <c r="L667" s="24">
        <v>107918</v>
      </c>
    </row>
    <row r="668" spans="1:12" s="3" customFormat="1" outlineLevel="4">
      <c r="A668" s="16" t="s">
        <v>31</v>
      </c>
      <c r="B668" s="17" t="s">
        <v>9</v>
      </c>
      <c r="C668" s="17" t="s">
        <v>65</v>
      </c>
      <c r="D668" s="17" t="s">
        <v>67</v>
      </c>
      <c r="E668" s="17" t="s">
        <v>22</v>
      </c>
      <c r="F668" s="17" t="s">
        <v>32</v>
      </c>
      <c r="G668" s="18"/>
      <c r="H668" s="19">
        <f>H669+H670+H671</f>
        <v>14805.67</v>
      </c>
      <c r="I668" s="19">
        <f>I669+I670+I671</f>
        <v>14805.67</v>
      </c>
      <c r="J668" s="19">
        <f>J669+J670+J671</f>
        <v>14805.67</v>
      </c>
      <c r="K668" s="37">
        <f t="shared" ref="K668:L668" si="223">K669+K670+K671</f>
        <v>14182.79</v>
      </c>
      <c r="L668" s="38">
        <f t="shared" si="223"/>
        <v>13302.89</v>
      </c>
    </row>
    <row r="669" spans="1:12" ht="38.25" outlineLevel="7">
      <c r="A669" s="25" t="s">
        <v>94</v>
      </c>
      <c r="B669" s="26" t="s">
        <v>9</v>
      </c>
      <c r="C669" s="26" t="s">
        <v>65</v>
      </c>
      <c r="D669" s="26" t="s">
        <v>67</v>
      </c>
      <c r="E669" s="26" t="s">
        <v>22</v>
      </c>
      <c r="F669" s="26" t="s">
        <v>32</v>
      </c>
      <c r="G669" s="27" t="s">
        <v>16</v>
      </c>
      <c r="H669" s="23">
        <v>3520</v>
      </c>
      <c r="I669" s="23">
        <v>3520</v>
      </c>
      <c r="J669" s="23">
        <v>3520</v>
      </c>
      <c r="K669" s="44">
        <v>3372</v>
      </c>
      <c r="L669" s="24">
        <v>3163</v>
      </c>
    </row>
    <row r="670" spans="1:12" ht="38.25" outlineLevel="7">
      <c r="A670" s="25" t="s">
        <v>95</v>
      </c>
      <c r="B670" s="26" t="s">
        <v>9</v>
      </c>
      <c r="C670" s="26" t="s">
        <v>65</v>
      </c>
      <c r="D670" s="26" t="s">
        <v>67</v>
      </c>
      <c r="E670" s="26" t="s">
        <v>22</v>
      </c>
      <c r="F670" s="26" t="s">
        <v>32</v>
      </c>
      <c r="G670" s="27" t="s">
        <v>16</v>
      </c>
      <c r="H670" s="23">
        <v>5975.67</v>
      </c>
      <c r="I670" s="23">
        <v>5975.67</v>
      </c>
      <c r="J670" s="23">
        <v>5975.67</v>
      </c>
      <c r="K670" s="44">
        <v>5723.79</v>
      </c>
      <c r="L670" s="24">
        <v>5369</v>
      </c>
    </row>
    <row r="671" spans="1:12" ht="38.25" outlineLevel="7">
      <c r="A671" s="25" t="s">
        <v>96</v>
      </c>
      <c r="B671" s="26" t="s">
        <v>9</v>
      </c>
      <c r="C671" s="26" t="s">
        <v>65</v>
      </c>
      <c r="D671" s="26" t="s">
        <v>67</v>
      </c>
      <c r="E671" s="26" t="s">
        <v>22</v>
      </c>
      <c r="F671" s="26" t="s">
        <v>32</v>
      </c>
      <c r="G671" s="27" t="s">
        <v>16</v>
      </c>
      <c r="H671" s="23">
        <v>5310</v>
      </c>
      <c r="I671" s="23">
        <v>5310</v>
      </c>
      <c r="J671" s="23">
        <v>5310</v>
      </c>
      <c r="K671" s="44">
        <v>5087</v>
      </c>
      <c r="L671" s="24">
        <v>4770.8900000000003</v>
      </c>
    </row>
    <row r="672" spans="1:12" s="3" customFormat="1" ht="14.25" customHeight="1" outlineLevel="4">
      <c r="A672" s="16" t="s">
        <v>33</v>
      </c>
      <c r="B672" s="17" t="s">
        <v>9</v>
      </c>
      <c r="C672" s="17" t="s">
        <v>65</v>
      </c>
      <c r="D672" s="17" t="s">
        <v>67</v>
      </c>
      <c r="E672" s="17" t="s">
        <v>22</v>
      </c>
      <c r="F672" s="17" t="s">
        <v>34</v>
      </c>
      <c r="G672" s="18"/>
      <c r="H672" s="19">
        <f>H673+H674+H675+H676+H677</f>
        <v>695585</v>
      </c>
      <c r="I672" s="19">
        <f>I673+I674+I675+I676+I677</f>
        <v>695585</v>
      </c>
      <c r="J672" s="19">
        <f>J673+J674+J675+J676+J677</f>
        <v>663285</v>
      </c>
      <c r="K672" s="37">
        <f t="shared" ref="K672:L672" si="224">K673+K674+K675+K676+K677</f>
        <v>786007.86</v>
      </c>
      <c r="L672" s="38">
        <f t="shared" si="224"/>
        <v>737243.91999999993</v>
      </c>
    </row>
    <row r="673" spans="1:12" ht="38.25" outlineLevel="7">
      <c r="A673" s="25" t="s">
        <v>94</v>
      </c>
      <c r="B673" s="26" t="s">
        <v>9</v>
      </c>
      <c r="C673" s="26" t="s">
        <v>65</v>
      </c>
      <c r="D673" s="26" t="s">
        <v>67</v>
      </c>
      <c r="E673" s="26" t="s">
        <v>22</v>
      </c>
      <c r="F673" s="26" t="s">
        <v>34</v>
      </c>
      <c r="G673" s="27" t="s">
        <v>16</v>
      </c>
      <c r="H673" s="23">
        <v>396153</v>
      </c>
      <c r="I673" s="23">
        <v>396153</v>
      </c>
      <c r="J673" s="23">
        <v>396153</v>
      </c>
      <c r="K673" s="44">
        <v>447650.86</v>
      </c>
      <c r="L673" s="24">
        <v>419877.92</v>
      </c>
    </row>
    <row r="674" spans="1:12" ht="25.5" outlineLevel="7">
      <c r="A674" s="25" t="s">
        <v>144</v>
      </c>
      <c r="B674" s="26" t="s">
        <v>9</v>
      </c>
      <c r="C674" s="26" t="s">
        <v>65</v>
      </c>
      <c r="D674" s="26" t="s">
        <v>67</v>
      </c>
      <c r="E674" s="26" t="s">
        <v>22</v>
      </c>
      <c r="F674" s="26" t="s">
        <v>34</v>
      </c>
      <c r="G674" s="27" t="s">
        <v>16</v>
      </c>
      <c r="H674" s="23">
        <v>161805</v>
      </c>
      <c r="I674" s="23">
        <v>161805</v>
      </c>
      <c r="J674" s="23">
        <v>161805</v>
      </c>
      <c r="K674" s="44">
        <v>182839</v>
      </c>
      <c r="L674" s="24">
        <v>171496</v>
      </c>
    </row>
    <row r="675" spans="1:12" ht="25.5" outlineLevel="7">
      <c r="A675" s="25" t="s">
        <v>145</v>
      </c>
      <c r="B675" s="26" t="s">
        <v>9</v>
      </c>
      <c r="C675" s="26" t="s">
        <v>65</v>
      </c>
      <c r="D675" s="26" t="s">
        <v>67</v>
      </c>
      <c r="E675" s="26" t="s">
        <v>22</v>
      </c>
      <c r="F675" s="26" t="s">
        <v>34</v>
      </c>
      <c r="G675" s="27" t="s">
        <v>16</v>
      </c>
      <c r="H675" s="23">
        <v>10562</v>
      </c>
      <c r="I675" s="23">
        <v>10562</v>
      </c>
      <c r="J675" s="23">
        <v>10562</v>
      </c>
      <c r="K675" s="44">
        <v>11935</v>
      </c>
      <c r="L675" s="24">
        <v>11195</v>
      </c>
    </row>
    <row r="676" spans="1:12" ht="25.5" outlineLevel="7">
      <c r="A676" s="25" t="s">
        <v>147</v>
      </c>
      <c r="B676" s="26" t="s">
        <v>9</v>
      </c>
      <c r="C676" s="26" t="s">
        <v>65</v>
      </c>
      <c r="D676" s="26" t="s">
        <v>67</v>
      </c>
      <c r="E676" s="26" t="s">
        <v>22</v>
      </c>
      <c r="F676" s="26" t="s">
        <v>34</v>
      </c>
      <c r="G676" s="27" t="s">
        <v>16</v>
      </c>
      <c r="H676" s="23">
        <v>5621</v>
      </c>
      <c r="I676" s="23">
        <v>5621</v>
      </c>
      <c r="J676" s="23">
        <v>5621</v>
      </c>
      <c r="K676" s="44">
        <v>6352</v>
      </c>
      <c r="L676" s="24">
        <v>5958</v>
      </c>
    </row>
    <row r="677" spans="1:12" ht="38.25" outlineLevel="7">
      <c r="A677" s="25" t="s">
        <v>95</v>
      </c>
      <c r="B677" s="26" t="s">
        <v>9</v>
      </c>
      <c r="C677" s="26" t="s">
        <v>65</v>
      </c>
      <c r="D677" s="26" t="s">
        <v>67</v>
      </c>
      <c r="E677" s="26" t="s">
        <v>22</v>
      </c>
      <c r="F677" s="26" t="s">
        <v>34</v>
      </c>
      <c r="G677" s="27" t="s">
        <v>16</v>
      </c>
      <c r="H677" s="23">
        <v>121444</v>
      </c>
      <c r="I677" s="23">
        <v>121444</v>
      </c>
      <c r="J677" s="23">
        <v>89144</v>
      </c>
      <c r="K677" s="44">
        <v>137231</v>
      </c>
      <c r="L677" s="24">
        <v>128717</v>
      </c>
    </row>
    <row r="678" spans="1:12" s="3" customFormat="1" outlineLevel="4">
      <c r="A678" s="16" t="s">
        <v>35</v>
      </c>
      <c r="B678" s="17" t="s">
        <v>9</v>
      </c>
      <c r="C678" s="17" t="s">
        <v>65</v>
      </c>
      <c r="D678" s="17" t="s">
        <v>67</v>
      </c>
      <c r="E678" s="17" t="s">
        <v>22</v>
      </c>
      <c r="F678" s="17" t="s">
        <v>36</v>
      </c>
      <c r="G678" s="18"/>
      <c r="H678" s="19">
        <f>H679+H680+H681+H682+H683</f>
        <v>1186408</v>
      </c>
      <c r="I678" s="19">
        <f>I679+I680+I681+I682+I683</f>
        <v>1186408</v>
      </c>
      <c r="J678" s="19">
        <f>J679+J680+J681+J682+J683</f>
        <v>918761.4</v>
      </c>
      <c r="K678" s="37">
        <f t="shared" ref="K678:L678" si="225">K679+K680+K681+K682+K683</f>
        <v>934133.12</v>
      </c>
      <c r="L678" s="38">
        <f t="shared" si="225"/>
        <v>876179.48</v>
      </c>
    </row>
    <row r="679" spans="1:12" ht="38.25" outlineLevel="7">
      <c r="A679" s="25" t="s">
        <v>94</v>
      </c>
      <c r="B679" s="26" t="s">
        <v>9</v>
      </c>
      <c r="C679" s="26" t="s">
        <v>65</v>
      </c>
      <c r="D679" s="26" t="s">
        <v>67</v>
      </c>
      <c r="E679" s="26" t="s">
        <v>22</v>
      </c>
      <c r="F679" s="26" t="s">
        <v>36</v>
      </c>
      <c r="G679" s="27" t="s">
        <v>16</v>
      </c>
      <c r="H679" s="23">
        <v>649593</v>
      </c>
      <c r="I679" s="23">
        <v>649593</v>
      </c>
      <c r="J679" s="23">
        <v>538506.4</v>
      </c>
      <c r="K679" s="44">
        <v>511465</v>
      </c>
      <c r="L679" s="24">
        <v>479734.5</v>
      </c>
    </row>
    <row r="680" spans="1:12" ht="25.5" outlineLevel="7">
      <c r="A680" s="25" t="s">
        <v>148</v>
      </c>
      <c r="B680" s="26" t="s">
        <v>9</v>
      </c>
      <c r="C680" s="26" t="s">
        <v>65</v>
      </c>
      <c r="D680" s="26" t="s">
        <v>67</v>
      </c>
      <c r="E680" s="26" t="s">
        <v>22</v>
      </c>
      <c r="F680" s="26" t="s">
        <v>36</v>
      </c>
      <c r="G680" s="27" t="s">
        <v>16</v>
      </c>
      <c r="H680" s="23">
        <v>229815</v>
      </c>
      <c r="I680" s="23">
        <v>229815</v>
      </c>
      <c r="J680" s="23">
        <v>229815</v>
      </c>
      <c r="K680" s="44">
        <v>180948</v>
      </c>
      <c r="L680" s="24">
        <v>169722</v>
      </c>
    </row>
    <row r="681" spans="1:12" ht="25.5" outlineLevel="7">
      <c r="A681" s="25" t="s">
        <v>145</v>
      </c>
      <c r="B681" s="26" t="s">
        <v>9</v>
      </c>
      <c r="C681" s="26" t="s">
        <v>65</v>
      </c>
      <c r="D681" s="26" t="s">
        <v>67</v>
      </c>
      <c r="E681" s="26" t="s">
        <v>22</v>
      </c>
      <c r="F681" s="26" t="s">
        <v>36</v>
      </c>
      <c r="G681" s="27" t="s">
        <v>16</v>
      </c>
      <c r="H681" s="23">
        <v>5715</v>
      </c>
      <c r="I681" s="23">
        <v>5715</v>
      </c>
      <c r="J681" s="23">
        <v>5715</v>
      </c>
      <c r="K681" s="44">
        <v>4500</v>
      </c>
      <c r="L681" s="24">
        <v>4221</v>
      </c>
    </row>
    <row r="682" spans="1:12" ht="25.5" outlineLevel="7">
      <c r="A682" s="25" t="s">
        <v>146</v>
      </c>
      <c r="B682" s="26" t="s">
        <v>9</v>
      </c>
      <c r="C682" s="26" t="s">
        <v>65</v>
      </c>
      <c r="D682" s="26" t="s">
        <v>67</v>
      </c>
      <c r="E682" s="26" t="s">
        <v>22</v>
      </c>
      <c r="F682" s="26" t="s">
        <v>36</v>
      </c>
      <c r="G682" s="27" t="s">
        <v>16</v>
      </c>
      <c r="H682" s="23">
        <v>2406</v>
      </c>
      <c r="I682" s="23">
        <v>2406</v>
      </c>
      <c r="J682" s="23">
        <v>2406</v>
      </c>
      <c r="K682" s="44">
        <v>1894</v>
      </c>
      <c r="L682" s="24">
        <v>1776</v>
      </c>
    </row>
    <row r="683" spans="1:12" ht="38.25" outlineLevel="7">
      <c r="A683" s="25" t="s">
        <v>95</v>
      </c>
      <c r="B683" s="26" t="s">
        <v>9</v>
      </c>
      <c r="C683" s="26" t="s">
        <v>65</v>
      </c>
      <c r="D683" s="26" t="s">
        <v>67</v>
      </c>
      <c r="E683" s="26" t="s">
        <v>22</v>
      </c>
      <c r="F683" s="26" t="s">
        <v>36</v>
      </c>
      <c r="G683" s="27" t="s">
        <v>16</v>
      </c>
      <c r="H683" s="23">
        <v>298879</v>
      </c>
      <c r="I683" s="23">
        <v>298879</v>
      </c>
      <c r="J683" s="23">
        <v>142319</v>
      </c>
      <c r="K683" s="44">
        <v>235326.12</v>
      </c>
      <c r="L683" s="24">
        <v>220725.98</v>
      </c>
    </row>
    <row r="684" spans="1:12" s="3" customFormat="1" outlineLevel="4">
      <c r="A684" s="16" t="s">
        <v>37</v>
      </c>
      <c r="B684" s="17" t="s">
        <v>9</v>
      </c>
      <c r="C684" s="17" t="s">
        <v>65</v>
      </c>
      <c r="D684" s="17" t="s">
        <v>67</v>
      </c>
      <c r="E684" s="17" t="s">
        <v>22</v>
      </c>
      <c r="F684" s="17" t="s">
        <v>38</v>
      </c>
      <c r="G684" s="18"/>
      <c r="H684" s="19">
        <f>H685+H686+H687+H688+H689</f>
        <v>113057</v>
      </c>
      <c r="I684" s="19">
        <f>I685+I686+I687+I688+I689</f>
        <v>113057</v>
      </c>
      <c r="J684" s="19">
        <f>J685+J686+J687+J688+J689</f>
        <v>105187</v>
      </c>
      <c r="K684" s="37">
        <f t="shared" ref="K684:L684" si="226">K685+K686+K687+K688+K689</f>
        <v>283279.63</v>
      </c>
      <c r="L684" s="38">
        <f t="shared" si="226"/>
        <v>265704.95</v>
      </c>
    </row>
    <row r="685" spans="1:12" ht="38.25" outlineLevel="7">
      <c r="A685" s="25" t="s">
        <v>94</v>
      </c>
      <c r="B685" s="26" t="s">
        <v>9</v>
      </c>
      <c r="C685" s="26" t="s">
        <v>65</v>
      </c>
      <c r="D685" s="26" t="s">
        <v>67</v>
      </c>
      <c r="E685" s="26" t="s">
        <v>22</v>
      </c>
      <c r="F685" s="26" t="s">
        <v>38</v>
      </c>
      <c r="G685" s="27" t="s">
        <v>16</v>
      </c>
      <c r="H685" s="23">
        <v>46420</v>
      </c>
      <c r="I685" s="23">
        <v>46420</v>
      </c>
      <c r="J685" s="23">
        <v>46420</v>
      </c>
      <c r="K685" s="44">
        <v>116312</v>
      </c>
      <c r="L685" s="24">
        <v>109094.95</v>
      </c>
    </row>
    <row r="686" spans="1:12" ht="25.5" outlineLevel="7">
      <c r="A686" s="25" t="s">
        <v>144</v>
      </c>
      <c r="B686" s="26" t="s">
        <v>9</v>
      </c>
      <c r="C686" s="26" t="s">
        <v>65</v>
      </c>
      <c r="D686" s="26" t="s">
        <v>67</v>
      </c>
      <c r="E686" s="26" t="s">
        <v>22</v>
      </c>
      <c r="F686" s="26" t="s">
        <v>38</v>
      </c>
      <c r="G686" s="27" t="s">
        <v>16</v>
      </c>
      <c r="H686" s="23">
        <v>46149</v>
      </c>
      <c r="I686" s="23">
        <v>46149</v>
      </c>
      <c r="J686" s="23">
        <v>46149</v>
      </c>
      <c r="K686" s="44">
        <v>115631.63</v>
      </c>
      <c r="L686" s="24">
        <v>108458</v>
      </c>
    </row>
    <row r="687" spans="1:12" ht="25.5" outlineLevel="7">
      <c r="A687" s="25" t="s">
        <v>145</v>
      </c>
      <c r="B687" s="26" t="s">
        <v>9</v>
      </c>
      <c r="C687" s="26" t="s">
        <v>65</v>
      </c>
      <c r="D687" s="26" t="s">
        <v>67</v>
      </c>
      <c r="E687" s="26" t="s">
        <v>22</v>
      </c>
      <c r="F687" s="26" t="s">
        <v>38</v>
      </c>
      <c r="G687" s="27" t="s">
        <v>16</v>
      </c>
      <c r="H687" s="23">
        <v>929</v>
      </c>
      <c r="I687" s="23">
        <v>929</v>
      </c>
      <c r="J687" s="23">
        <v>929</v>
      </c>
      <c r="K687" s="44">
        <v>2328</v>
      </c>
      <c r="L687" s="24">
        <v>2184</v>
      </c>
    </row>
    <row r="688" spans="1:12" ht="25.5" outlineLevel="7">
      <c r="A688" s="25" t="s">
        <v>146</v>
      </c>
      <c r="B688" s="26" t="s">
        <v>9</v>
      </c>
      <c r="C688" s="26" t="s">
        <v>65</v>
      </c>
      <c r="D688" s="26" t="s">
        <v>67</v>
      </c>
      <c r="E688" s="26" t="s">
        <v>22</v>
      </c>
      <c r="F688" s="26" t="s">
        <v>38</v>
      </c>
      <c r="G688" s="27" t="s">
        <v>16</v>
      </c>
      <c r="H688" s="23">
        <v>1346</v>
      </c>
      <c r="I688" s="23">
        <v>1346</v>
      </c>
      <c r="J688" s="23">
        <v>1346</v>
      </c>
      <c r="K688" s="44">
        <v>3373</v>
      </c>
      <c r="L688" s="24">
        <v>3164</v>
      </c>
    </row>
    <row r="689" spans="1:12" ht="38.25" outlineLevel="7">
      <c r="A689" s="25" t="s">
        <v>95</v>
      </c>
      <c r="B689" s="26" t="s">
        <v>9</v>
      </c>
      <c r="C689" s="26" t="s">
        <v>65</v>
      </c>
      <c r="D689" s="26" t="s">
        <v>67</v>
      </c>
      <c r="E689" s="26" t="s">
        <v>22</v>
      </c>
      <c r="F689" s="26" t="s">
        <v>38</v>
      </c>
      <c r="G689" s="27" t="s">
        <v>16</v>
      </c>
      <c r="H689" s="23">
        <v>18213</v>
      </c>
      <c r="I689" s="23">
        <v>18213</v>
      </c>
      <c r="J689" s="23">
        <v>10343</v>
      </c>
      <c r="K689" s="44">
        <v>45635</v>
      </c>
      <c r="L689" s="24">
        <v>42804</v>
      </c>
    </row>
    <row r="690" spans="1:12" s="3" customFormat="1" outlineLevel="4">
      <c r="A690" s="16" t="s">
        <v>13</v>
      </c>
      <c r="B690" s="17" t="s">
        <v>9</v>
      </c>
      <c r="C690" s="17" t="s">
        <v>65</v>
      </c>
      <c r="D690" s="17" t="s">
        <v>67</v>
      </c>
      <c r="E690" s="17" t="s">
        <v>22</v>
      </c>
      <c r="F690" s="17" t="s">
        <v>14</v>
      </c>
      <c r="G690" s="18"/>
      <c r="H690" s="19">
        <f>H691+H692+H693+H694+H695</f>
        <v>526793.53</v>
      </c>
      <c r="I690" s="19">
        <f>I691+I692+I693+I694+I695</f>
        <v>526793.53</v>
      </c>
      <c r="J690" s="19">
        <f>J691+J692+J693+J694+J695</f>
        <v>559430.13</v>
      </c>
      <c r="K690" s="37">
        <f t="shared" ref="K690:L690" si="227">K691+K692+K693+K694+K695</f>
        <v>674029.56</v>
      </c>
      <c r="L690" s="38">
        <f t="shared" si="227"/>
        <v>632212.75</v>
      </c>
    </row>
    <row r="691" spans="1:12" ht="38.25" outlineLevel="7">
      <c r="A691" s="25" t="s">
        <v>94</v>
      </c>
      <c r="B691" s="26" t="s">
        <v>9</v>
      </c>
      <c r="C691" s="26" t="s">
        <v>65</v>
      </c>
      <c r="D691" s="26" t="s">
        <v>67</v>
      </c>
      <c r="E691" s="26" t="s">
        <v>22</v>
      </c>
      <c r="F691" s="26" t="s">
        <v>14</v>
      </c>
      <c r="G691" s="27" t="s">
        <v>16</v>
      </c>
      <c r="H691" s="23">
        <v>245310</v>
      </c>
      <c r="I691" s="23">
        <v>245310</v>
      </c>
      <c r="J691" s="23">
        <v>356396.6</v>
      </c>
      <c r="K691" s="44">
        <v>313872.56</v>
      </c>
      <c r="L691" s="24">
        <v>294399.75</v>
      </c>
    </row>
    <row r="692" spans="1:12" ht="25.5" outlineLevel="7">
      <c r="A692" s="25" t="s">
        <v>144</v>
      </c>
      <c r="B692" s="26" t="s">
        <v>9</v>
      </c>
      <c r="C692" s="26" t="s">
        <v>65</v>
      </c>
      <c r="D692" s="26" t="s">
        <v>67</v>
      </c>
      <c r="E692" s="26" t="s">
        <v>22</v>
      </c>
      <c r="F692" s="26" t="s">
        <v>14</v>
      </c>
      <c r="G692" s="27" t="s">
        <v>16</v>
      </c>
      <c r="H692" s="23">
        <v>188116.53</v>
      </c>
      <c r="I692" s="23">
        <v>188116.53</v>
      </c>
      <c r="J692" s="23">
        <v>188116.53</v>
      </c>
      <c r="K692" s="44">
        <v>240694</v>
      </c>
      <c r="L692" s="24">
        <v>225761</v>
      </c>
    </row>
    <row r="693" spans="1:12" ht="25.5" outlineLevel="7">
      <c r="A693" s="25" t="s">
        <v>145</v>
      </c>
      <c r="B693" s="26" t="s">
        <v>9</v>
      </c>
      <c r="C693" s="26" t="s">
        <v>65</v>
      </c>
      <c r="D693" s="26" t="s">
        <v>67</v>
      </c>
      <c r="E693" s="26" t="s">
        <v>22</v>
      </c>
      <c r="F693" s="26" t="s">
        <v>14</v>
      </c>
      <c r="G693" s="27" t="s">
        <v>16</v>
      </c>
      <c r="H693" s="23">
        <v>7438</v>
      </c>
      <c r="I693" s="23">
        <v>7438</v>
      </c>
      <c r="J693" s="23">
        <v>7438</v>
      </c>
      <c r="K693" s="44">
        <v>9517</v>
      </c>
      <c r="L693" s="24">
        <v>8927</v>
      </c>
    </row>
    <row r="694" spans="1:12" ht="25.5" outlineLevel="7">
      <c r="A694" s="25" t="s">
        <v>147</v>
      </c>
      <c r="B694" s="26" t="s">
        <v>9</v>
      </c>
      <c r="C694" s="26" t="s">
        <v>65</v>
      </c>
      <c r="D694" s="26" t="s">
        <v>67</v>
      </c>
      <c r="E694" s="26" t="s">
        <v>22</v>
      </c>
      <c r="F694" s="26" t="s">
        <v>14</v>
      </c>
      <c r="G694" s="27" t="s">
        <v>16</v>
      </c>
      <c r="H694" s="23">
        <v>7476</v>
      </c>
      <c r="I694" s="23">
        <v>7476</v>
      </c>
      <c r="J694" s="23">
        <v>7476</v>
      </c>
      <c r="K694" s="44">
        <v>9566</v>
      </c>
      <c r="L694" s="24">
        <v>8973</v>
      </c>
    </row>
    <row r="695" spans="1:12" ht="38.25" outlineLevel="7">
      <c r="A695" s="25" t="s">
        <v>95</v>
      </c>
      <c r="B695" s="26" t="s">
        <v>9</v>
      </c>
      <c r="C695" s="26" t="s">
        <v>65</v>
      </c>
      <c r="D695" s="26" t="s">
        <v>67</v>
      </c>
      <c r="E695" s="26" t="s">
        <v>22</v>
      </c>
      <c r="F695" s="26" t="s">
        <v>14</v>
      </c>
      <c r="G695" s="27" t="s">
        <v>16</v>
      </c>
      <c r="H695" s="23">
        <v>78453</v>
      </c>
      <c r="I695" s="23">
        <v>78453</v>
      </c>
      <c r="J695" s="23">
        <v>3</v>
      </c>
      <c r="K695" s="44">
        <v>100380</v>
      </c>
      <c r="L695" s="24">
        <v>94152</v>
      </c>
    </row>
    <row r="696" spans="1:12" ht="25.5" outlineLevel="2">
      <c r="A696" s="29" t="s">
        <v>19</v>
      </c>
      <c r="B696" s="30" t="s">
        <v>9</v>
      </c>
      <c r="C696" s="30" t="s">
        <v>65</v>
      </c>
      <c r="D696" s="30" t="s">
        <v>63</v>
      </c>
      <c r="E696" s="30" t="s">
        <v>12</v>
      </c>
      <c r="F696" s="30"/>
      <c r="G696" s="31"/>
      <c r="H696" s="32">
        <f>H697</f>
        <v>2062099.0699999998</v>
      </c>
      <c r="I696" s="32">
        <f>I697</f>
        <v>2587817.9999999995</v>
      </c>
      <c r="J696" s="32">
        <f>J697</f>
        <v>2769905.9999999995</v>
      </c>
      <c r="K696" s="39">
        <f t="shared" ref="K696:L696" si="228">K697</f>
        <v>1986792.2100000002</v>
      </c>
      <c r="L696" s="38">
        <f t="shared" si="228"/>
        <v>1863531.57</v>
      </c>
    </row>
    <row r="697" spans="1:12" ht="51" outlineLevel="3">
      <c r="A697" s="29" t="s">
        <v>21</v>
      </c>
      <c r="B697" s="30" t="s">
        <v>9</v>
      </c>
      <c r="C697" s="30" t="s">
        <v>65</v>
      </c>
      <c r="D697" s="30" t="s">
        <v>63</v>
      </c>
      <c r="E697" s="30" t="s">
        <v>22</v>
      </c>
      <c r="F697" s="30"/>
      <c r="G697" s="31"/>
      <c r="H697" s="32">
        <f>H698+H712+H726+H736+H708+H722</f>
        <v>2062099.0699999998</v>
      </c>
      <c r="I697" s="32">
        <f>I698+I712+I726+I736+I708+I722</f>
        <v>2587817.9999999995</v>
      </c>
      <c r="J697" s="32">
        <f>J698+J712+J726+J736+J708+J722</f>
        <v>2769905.9999999995</v>
      </c>
      <c r="K697" s="32">
        <f t="shared" ref="K697:L697" si="229">K698+K712+K726+K736+K708+K722</f>
        <v>1986792.2100000002</v>
      </c>
      <c r="L697" s="32">
        <f t="shared" si="229"/>
        <v>1863531.57</v>
      </c>
    </row>
    <row r="698" spans="1:12" outlineLevel="4">
      <c r="A698" s="29" t="s">
        <v>25</v>
      </c>
      <c r="B698" s="30" t="s">
        <v>9</v>
      </c>
      <c r="C698" s="30" t="s">
        <v>65</v>
      </c>
      <c r="D698" s="30" t="s">
        <v>63</v>
      </c>
      <c r="E698" s="30" t="s">
        <v>22</v>
      </c>
      <c r="F698" s="30" t="s">
        <v>26</v>
      </c>
      <c r="G698" s="31"/>
      <c r="H698" s="32">
        <f>H699+H700+H701+H702+H703+H704+H705+H706+H707</f>
        <v>1434330.3399999999</v>
      </c>
      <c r="I698" s="32">
        <f>I699+I700+I701+I702+I703+I704+I705+I706+I707</f>
        <v>1698039.84</v>
      </c>
      <c r="J698" s="32">
        <f>J699+J700+J701+J702+J703+J704+J705+J706+J707</f>
        <v>1837890.84</v>
      </c>
      <c r="K698" s="39">
        <f t="shared" ref="K698:L698" si="230">K699+K700+K701+K702+K703+K704+K705+K706+K707</f>
        <v>1373988.06</v>
      </c>
      <c r="L698" s="38">
        <f t="shared" si="230"/>
        <v>1288745.81</v>
      </c>
    </row>
    <row r="699" spans="1:12" ht="25.5" outlineLevel="7">
      <c r="A699" s="25" t="s">
        <v>149</v>
      </c>
      <c r="B699" s="26" t="s">
        <v>9</v>
      </c>
      <c r="C699" s="26" t="s">
        <v>65</v>
      </c>
      <c r="D699" s="26" t="s">
        <v>63</v>
      </c>
      <c r="E699" s="26" t="s">
        <v>22</v>
      </c>
      <c r="F699" s="26" t="s">
        <v>26</v>
      </c>
      <c r="G699" s="27" t="s">
        <v>16</v>
      </c>
      <c r="H699" s="23">
        <v>115515</v>
      </c>
      <c r="I699" s="23">
        <v>115515</v>
      </c>
      <c r="J699" s="23">
        <v>125838</v>
      </c>
      <c r="K699" s="44">
        <v>91363</v>
      </c>
      <c r="L699" s="24">
        <v>57383</v>
      </c>
    </row>
    <row r="700" spans="1:12" ht="38.25" outlineLevel="7">
      <c r="A700" s="25" t="s">
        <v>111</v>
      </c>
      <c r="B700" s="26" t="s">
        <v>9</v>
      </c>
      <c r="C700" s="26" t="s">
        <v>65</v>
      </c>
      <c r="D700" s="26" t="s">
        <v>63</v>
      </c>
      <c r="E700" s="26" t="s">
        <v>22</v>
      </c>
      <c r="F700" s="26" t="s">
        <v>26</v>
      </c>
      <c r="G700" s="27" t="s">
        <v>16</v>
      </c>
      <c r="H700" s="23">
        <v>92820</v>
      </c>
      <c r="I700" s="23">
        <v>92820</v>
      </c>
      <c r="J700" s="23">
        <v>92820</v>
      </c>
      <c r="K700" s="44">
        <v>88915</v>
      </c>
      <c r="L700" s="24">
        <v>83399</v>
      </c>
    </row>
    <row r="701" spans="1:12" ht="38.25" outlineLevel="7">
      <c r="A701" s="25" t="s">
        <v>94</v>
      </c>
      <c r="B701" s="26" t="s">
        <v>9</v>
      </c>
      <c r="C701" s="26" t="s">
        <v>65</v>
      </c>
      <c r="D701" s="26" t="s">
        <v>63</v>
      </c>
      <c r="E701" s="26" t="s">
        <v>22</v>
      </c>
      <c r="F701" s="26" t="s">
        <v>26</v>
      </c>
      <c r="G701" s="27" t="s">
        <v>16</v>
      </c>
      <c r="H701" s="23">
        <v>252504.34</v>
      </c>
      <c r="I701" s="23">
        <v>290821.34000000003</v>
      </c>
      <c r="J701" s="23">
        <v>290821.34000000003</v>
      </c>
      <c r="K701" s="44">
        <v>241881</v>
      </c>
      <c r="L701" s="24">
        <v>226875</v>
      </c>
    </row>
    <row r="702" spans="1:12" ht="38.25" outlineLevel="7">
      <c r="A702" s="25" t="s">
        <v>95</v>
      </c>
      <c r="B702" s="26" t="s">
        <v>9</v>
      </c>
      <c r="C702" s="26" t="s">
        <v>65</v>
      </c>
      <c r="D702" s="26" t="s">
        <v>63</v>
      </c>
      <c r="E702" s="26" t="s">
        <v>22</v>
      </c>
      <c r="F702" s="26" t="s">
        <v>26</v>
      </c>
      <c r="G702" s="27" t="s">
        <v>16</v>
      </c>
      <c r="H702" s="23">
        <v>73900</v>
      </c>
      <c r="I702" s="23">
        <v>73900</v>
      </c>
      <c r="J702" s="23">
        <v>73900</v>
      </c>
      <c r="K702" s="44">
        <v>70791</v>
      </c>
      <c r="L702" s="24">
        <v>66399</v>
      </c>
    </row>
    <row r="703" spans="1:12" ht="38.25" outlineLevel="7">
      <c r="A703" s="25" t="s">
        <v>96</v>
      </c>
      <c r="B703" s="26" t="s">
        <v>9</v>
      </c>
      <c r="C703" s="26" t="s">
        <v>65</v>
      </c>
      <c r="D703" s="26" t="s">
        <v>63</v>
      </c>
      <c r="E703" s="26" t="s">
        <v>22</v>
      </c>
      <c r="F703" s="26" t="s">
        <v>26</v>
      </c>
      <c r="G703" s="27" t="s">
        <v>16</v>
      </c>
      <c r="H703" s="23">
        <v>63865</v>
      </c>
      <c r="I703" s="23">
        <v>63865</v>
      </c>
      <c r="J703" s="23">
        <v>63865</v>
      </c>
      <c r="K703" s="44">
        <v>61179.06</v>
      </c>
      <c r="L703" s="24">
        <v>57383.01</v>
      </c>
    </row>
    <row r="704" spans="1:12" ht="51" outlineLevel="7">
      <c r="A704" s="25" t="s">
        <v>150</v>
      </c>
      <c r="B704" s="26" t="s">
        <v>9</v>
      </c>
      <c r="C704" s="26" t="s">
        <v>65</v>
      </c>
      <c r="D704" s="26" t="s">
        <v>63</v>
      </c>
      <c r="E704" s="26" t="s">
        <v>22</v>
      </c>
      <c r="F704" s="26" t="s">
        <v>26</v>
      </c>
      <c r="G704" s="27" t="s">
        <v>16</v>
      </c>
      <c r="H704" s="23">
        <v>71940</v>
      </c>
      <c r="I704" s="23">
        <v>225072</v>
      </c>
      <c r="J704" s="23">
        <v>354600</v>
      </c>
      <c r="K704" s="44">
        <v>68913</v>
      </c>
      <c r="L704" s="24">
        <v>64637.8</v>
      </c>
    </row>
    <row r="705" spans="1:12" ht="38.25" outlineLevel="7">
      <c r="A705" s="25" t="s">
        <v>112</v>
      </c>
      <c r="B705" s="26" t="s">
        <v>9</v>
      </c>
      <c r="C705" s="26" t="s">
        <v>65</v>
      </c>
      <c r="D705" s="26" t="s">
        <v>63</v>
      </c>
      <c r="E705" s="26" t="s">
        <v>22</v>
      </c>
      <c r="F705" s="26" t="s">
        <v>26</v>
      </c>
      <c r="G705" s="27" t="s">
        <v>16</v>
      </c>
      <c r="H705" s="23">
        <v>456250</v>
      </c>
      <c r="I705" s="23">
        <v>509912.5</v>
      </c>
      <c r="J705" s="23">
        <v>509912.5</v>
      </c>
      <c r="K705" s="44">
        <v>456348</v>
      </c>
      <c r="L705" s="24">
        <v>456348</v>
      </c>
    </row>
    <row r="706" spans="1:12" ht="25.5" outlineLevel="7">
      <c r="A706" s="25" t="s">
        <v>151</v>
      </c>
      <c r="B706" s="26" t="s">
        <v>9</v>
      </c>
      <c r="C706" s="26" t="s">
        <v>65</v>
      </c>
      <c r="D706" s="26" t="s">
        <v>63</v>
      </c>
      <c r="E706" s="26" t="s">
        <v>22</v>
      </c>
      <c r="F706" s="26" t="s">
        <v>26</v>
      </c>
      <c r="G706" s="27" t="s">
        <v>16</v>
      </c>
      <c r="H706" s="23">
        <v>84366</v>
      </c>
      <c r="I706" s="23">
        <v>84366</v>
      </c>
      <c r="J706" s="23">
        <v>84366</v>
      </c>
      <c r="K706" s="44">
        <v>80817</v>
      </c>
      <c r="L706" s="24">
        <v>75803</v>
      </c>
    </row>
    <row r="707" spans="1:12" ht="25.5" outlineLevel="7">
      <c r="A707" s="25" t="s">
        <v>129</v>
      </c>
      <c r="B707" s="26" t="s">
        <v>9</v>
      </c>
      <c r="C707" s="26" t="s">
        <v>65</v>
      </c>
      <c r="D707" s="26" t="s">
        <v>63</v>
      </c>
      <c r="E707" s="26" t="s">
        <v>22</v>
      </c>
      <c r="F707" s="26" t="s">
        <v>26</v>
      </c>
      <c r="G707" s="27" t="s">
        <v>16</v>
      </c>
      <c r="H707" s="23">
        <v>223170</v>
      </c>
      <c r="I707" s="23">
        <v>241768</v>
      </c>
      <c r="J707" s="23">
        <v>241768</v>
      </c>
      <c r="K707" s="44">
        <v>213781</v>
      </c>
      <c r="L707" s="24">
        <v>200518</v>
      </c>
    </row>
    <row r="708" spans="1:12" outlineLevel="7">
      <c r="A708" s="16" t="s">
        <v>23</v>
      </c>
      <c r="B708" s="26" t="s">
        <v>9</v>
      </c>
      <c r="C708" s="26" t="s">
        <v>65</v>
      </c>
      <c r="D708" s="26" t="s">
        <v>63</v>
      </c>
      <c r="E708" s="26" t="s">
        <v>22</v>
      </c>
      <c r="F708" s="26" t="s">
        <v>24</v>
      </c>
      <c r="G708" s="27" t="s">
        <v>16</v>
      </c>
      <c r="H708" s="32">
        <f>H709+H710+H711</f>
        <v>0</v>
      </c>
      <c r="I708" s="32">
        <f t="shared" ref="I708:L708" si="231">I709+I710+I711</f>
        <v>140070</v>
      </c>
      <c r="J708" s="32">
        <f t="shared" si="231"/>
        <v>140070</v>
      </c>
      <c r="K708" s="32">
        <f t="shared" si="231"/>
        <v>0</v>
      </c>
      <c r="L708" s="32">
        <f t="shared" si="231"/>
        <v>0</v>
      </c>
    </row>
    <row r="709" spans="1:12" ht="51" outlineLevel="7">
      <c r="A709" s="25" t="s">
        <v>110</v>
      </c>
      <c r="B709" s="26" t="s">
        <v>9</v>
      </c>
      <c r="C709" s="26" t="s">
        <v>65</v>
      </c>
      <c r="D709" s="26" t="s">
        <v>63</v>
      </c>
      <c r="E709" s="26" t="s">
        <v>22</v>
      </c>
      <c r="F709" s="26" t="s">
        <v>24</v>
      </c>
      <c r="G709" s="27" t="s">
        <v>16</v>
      </c>
      <c r="H709" s="23">
        <v>0</v>
      </c>
      <c r="I709" s="23">
        <v>69590</v>
      </c>
      <c r="J709" s="23">
        <v>69590</v>
      </c>
      <c r="K709" s="23">
        <v>0</v>
      </c>
      <c r="L709" s="23">
        <v>0</v>
      </c>
    </row>
    <row r="710" spans="1:12" ht="38.25" outlineLevel="7">
      <c r="A710" s="25" t="s">
        <v>94</v>
      </c>
      <c r="B710" s="26" t="s">
        <v>9</v>
      </c>
      <c r="C710" s="26" t="s">
        <v>65</v>
      </c>
      <c r="D710" s="26" t="s">
        <v>63</v>
      </c>
      <c r="E710" s="26" t="s">
        <v>22</v>
      </c>
      <c r="F710" s="26" t="s">
        <v>24</v>
      </c>
      <c r="G710" s="27" t="s">
        <v>16</v>
      </c>
      <c r="H710" s="23">
        <v>0</v>
      </c>
      <c r="I710" s="23">
        <v>2800</v>
      </c>
      <c r="J710" s="23">
        <v>2800</v>
      </c>
      <c r="K710" s="23">
        <v>0</v>
      </c>
      <c r="L710" s="23">
        <v>0</v>
      </c>
    </row>
    <row r="711" spans="1:12" ht="38.25" outlineLevel="7">
      <c r="A711" s="25" t="s">
        <v>112</v>
      </c>
      <c r="B711" s="26" t="s">
        <v>9</v>
      </c>
      <c r="C711" s="26" t="s">
        <v>65</v>
      </c>
      <c r="D711" s="26" t="s">
        <v>63</v>
      </c>
      <c r="E711" s="26" t="s">
        <v>22</v>
      </c>
      <c r="F711" s="26" t="s">
        <v>24</v>
      </c>
      <c r="G711" s="27" t="s">
        <v>16</v>
      </c>
      <c r="H711" s="23">
        <v>0</v>
      </c>
      <c r="I711" s="23">
        <v>67680</v>
      </c>
      <c r="J711" s="23">
        <v>67680</v>
      </c>
      <c r="K711" s="23">
        <v>0</v>
      </c>
      <c r="L711" s="23">
        <v>0</v>
      </c>
    </row>
    <row r="712" spans="1:12" s="3" customFormat="1" ht="25.5" outlineLevel="4">
      <c r="A712" s="16" t="s">
        <v>29</v>
      </c>
      <c r="B712" s="17" t="s">
        <v>9</v>
      </c>
      <c r="C712" s="17" t="s">
        <v>65</v>
      </c>
      <c r="D712" s="17" t="s">
        <v>63</v>
      </c>
      <c r="E712" s="17" t="s">
        <v>22</v>
      </c>
      <c r="F712" s="17" t="s">
        <v>30</v>
      </c>
      <c r="G712" s="18"/>
      <c r="H712" s="19">
        <f>H713+H714+H715+H716+H717+H718+H719+H720+H721</f>
        <v>433165.76</v>
      </c>
      <c r="I712" s="19">
        <f>I713+I714+I715+I716+I717+I718+I719+I720+I721</f>
        <v>512803.83</v>
      </c>
      <c r="J712" s="19">
        <f>J713+J714+J715+J716+J717+J718+J719+J720+J721</f>
        <v>555040.83000000007</v>
      </c>
      <c r="K712" s="37">
        <f t="shared" ref="K712:L712" si="232">K713+K714+K715+K716+K717+K718+K719+K720+K721</f>
        <v>414942.48</v>
      </c>
      <c r="L712" s="38">
        <f t="shared" si="232"/>
        <v>389199.44</v>
      </c>
    </row>
    <row r="713" spans="1:12" ht="25.5" outlineLevel="7">
      <c r="A713" s="25" t="s">
        <v>149</v>
      </c>
      <c r="B713" s="26" t="s">
        <v>9</v>
      </c>
      <c r="C713" s="26" t="s">
        <v>65</v>
      </c>
      <c r="D713" s="26" t="s">
        <v>63</v>
      </c>
      <c r="E713" s="26" t="s">
        <v>22</v>
      </c>
      <c r="F713" s="26" t="s">
        <v>30</v>
      </c>
      <c r="G713" s="27" t="s">
        <v>16</v>
      </c>
      <c r="H713" s="23">
        <v>34886</v>
      </c>
      <c r="I713" s="23">
        <v>34886</v>
      </c>
      <c r="J713" s="23">
        <v>38003</v>
      </c>
      <c r="K713" s="44">
        <v>27590</v>
      </c>
      <c r="L713" s="24">
        <v>17330.04</v>
      </c>
    </row>
    <row r="714" spans="1:12" ht="38.25" outlineLevel="7">
      <c r="A714" s="25" t="s">
        <v>152</v>
      </c>
      <c r="B714" s="26" t="s">
        <v>9</v>
      </c>
      <c r="C714" s="26" t="s">
        <v>65</v>
      </c>
      <c r="D714" s="26" t="s">
        <v>63</v>
      </c>
      <c r="E714" s="26" t="s">
        <v>22</v>
      </c>
      <c r="F714" s="26" t="s">
        <v>30</v>
      </c>
      <c r="G714" s="27" t="s">
        <v>16</v>
      </c>
      <c r="H714" s="23">
        <v>28030</v>
      </c>
      <c r="I714" s="23">
        <v>28030</v>
      </c>
      <c r="J714" s="23">
        <v>28030</v>
      </c>
      <c r="K714" s="44">
        <v>26851</v>
      </c>
      <c r="L714" s="24">
        <v>25186</v>
      </c>
    </row>
    <row r="715" spans="1:12" ht="38.25" outlineLevel="7">
      <c r="A715" s="25" t="s">
        <v>94</v>
      </c>
      <c r="B715" s="26" t="s">
        <v>9</v>
      </c>
      <c r="C715" s="26" t="s">
        <v>65</v>
      </c>
      <c r="D715" s="26" t="s">
        <v>63</v>
      </c>
      <c r="E715" s="26" t="s">
        <v>22</v>
      </c>
      <c r="F715" s="26" t="s">
        <v>30</v>
      </c>
      <c r="G715" s="27" t="s">
        <v>16</v>
      </c>
      <c r="H715" s="23">
        <v>76256</v>
      </c>
      <c r="I715" s="23">
        <v>87828</v>
      </c>
      <c r="J715" s="23">
        <v>87828</v>
      </c>
      <c r="K715" s="44">
        <v>73048</v>
      </c>
      <c r="L715" s="24">
        <v>68516</v>
      </c>
    </row>
    <row r="716" spans="1:12" ht="38.25" outlineLevel="7">
      <c r="A716" s="25" t="s">
        <v>95</v>
      </c>
      <c r="B716" s="26" t="s">
        <v>9</v>
      </c>
      <c r="C716" s="26" t="s">
        <v>65</v>
      </c>
      <c r="D716" s="26" t="s">
        <v>63</v>
      </c>
      <c r="E716" s="26" t="s">
        <v>22</v>
      </c>
      <c r="F716" s="26" t="s">
        <v>30</v>
      </c>
      <c r="G716" s="27" t="s">
        <v>16</v>
      </c>
      <c r="H716" s="23">
        <v>22317.759999999998</v>
      </c>
      <c r="I716" s="23">
        <v>22317.759999999998</v>
      </c>
      <c r="J716" s="23">
        <v>22317.759999999998</v>
      </c>
      <c r="K716" s="44">
        <v>21379</v>
      </c>
      <c r="L716" s="24">
        <v>20052</v>
      </c>
    </row>
    <row r="717" spans="1:12" ht="38.25" outlineLevel="7">
      <c r="A717" s="25" t="s">
        <v>96</v>
      </c>
      <c r="B717" s="26" t="s">
        <v>9</v>
      </c>
      <c r="C717" s="26" t="s">
        <v>65</v>
      </c>
      <c r="D717" s="26" t="s">
        <v>63</v>
      </c>
      <c r="E717" s="26" t="s">
        <v>22</v>
      </c>
      <c r="F717" s="26" t="s">
        <v>30</v>
      </c>
      <c r="G717" s="27" t="s">
        <v>16</v>
      </c>
      <c r="H717" s="23">
        <v>19287</v>
      </c>
      <c r="I717" s="23">
        <v>19287</v>
      </c>
      <c r="J717" s="23">
        <v>19287</v>
      </c>
      <c r="K717" s="44">
        <v>18475.48</v>
      </c>
      <c r="L717" s="24">
        <v>17329</v>
      </c>
    </row>
    <row r="718" spans="1:12" ht="51" outlineLevel="7">
      <c r="A718" s="25" t="s">
        <v>110</v>
      </c>
      <c r="B718" s="26" t="s">
        <v>9</v>
      </c>
      <c r="C718" s="26" t="s">
        <v>65</v>
      </c>
      <c r="D718" s="26" t="s">
        <v>63</v>
      </c>
      <c r="E718" s="26" t="s">
        <v>22</v>
      </c>
      <c r="F718" s="26" t="s">
        <v>30</v>
      </c>
      <c r="G718" s="27" t="s">
        <v>16</v>
      </c>
      <c r="H718" s="23">
        <v>21726</v>
      </c>
      <c r="I718" s="23">
        <v>67969</v>
      </c>
      <c r="J718" s="23">
        <v>107089</v>
      </c>
      <c r="K718" s="44">
        <v>20812</v>
      </c>
      <c r="L718" s="24">
        <v>19520.400000000001</v>
      </c>
    </row>
    <row r="719" spans="1:12" ht="38.25" outlineLevel="7">
      <c r="A719" s="25" t="s">
        <v>112</v>
      </c>
      <c r="B719" s="26" t="s">
        <v>9</v>
      </c>
      <c r="C719" s="26" t="s">
        <v>65</v>
      </c>
      <c r="D719" s="26" t="s">
        <v>63</v>
      </c>
      <c r="E719" s="26" t="s">
        <v>22</v>
      </c>
      <c r="F719" s="26" t="s">
        <v>30</v>
      </c>
      <c r="G719" s="27" t="s">
        <v>16</v>
      </c>
      <c r="H719" s="23">
        <v>137787</v>
      </c>
      <c r="I719" s="23">
        <v>153993.07</v>
      </c>
      <c r="J719" s="23">
        <v>153993.07</v>
      </c>
      <c r="K719" s="44">
        <v>137818</v>
      </c>
      <c r="L719" s="24">
        <v>137817</v>
      </c>
    </row>
    <row r="720" spans="1:12" ht="25.5" outlineLevel="7">
      <c r="A720" s="25" t="s">
        <v>151</v>
      </c>
      <c r="B720" s="26" t="s">
        <v>9</v>
      </c>
      <c r="C720" s="26" t="s">
        <v>65</v>
      </c>
      <c r="D720" s="26" t="s">
        <v>63</v>
      </c>
      <c r="E720" s="26" t="s">
        <v>22</v>
      </c>
      <c r="F720" s="26" t="s">
        <v>30</v>
      </c>
      <c r="G720" s="27" t="s">
        <v>16</v>
      </c>
      <c r="H720" s="23">
        <v>25479</v>
      </c>
      <c r="I720" s="23">
        <v>25479</v>
      </c>
      <c r="J720" s="23">
        <v>25479</v>
      </c>
      <c r="K720" s="44">
        <v>24407</v>
      </c>
      <c r="L720" s="24">
        <v>22893</v>
      </c>
    </row>
    <row r="721" spans="1:12" ht="25.5" outlineLevel="7">
      <c r="A721" s="25" t="s">
        <v>129</v>
      </c>
      <c r="B721" s="26" t="s">
        <v>9</v>
      </c>
      <c r="C721" s="26" t="s">
        <v>65</v>
      </c>
      <c r="D721" s="26" t="s">
        <v>63</v>
      </c>
      <c r="E721" s="26" t="s">
        <v>22</v>
      </c>
      <c r="F721" s="26" t="s">
        <v>30</v>
      </c>
      <c r="G721" s="27" t="s">
        <v>16</v>
      </c>
      <c r="H721" s="23">
        <v>67397</v>
      </c>
      <c r="I721" s="23">
        <v>73014</v>
      </c>
      <c r="J721" s="23">
        <v>73014</v>
      </c>
      <c r="K721" s="44">
        <v>64562</v>
      </c>
      <c r="L721" s="24">
        <v>60556</v>
      </c>
    </row>
    <row r="722" spans="1:12" ht="25.5" outlineLevel="7">
      <c r="A722" s="16" t="s">
        <v>27</v>
      </c>
      <c r="B722" s="30" t="s">
        <v>9</v>
      </c>
      <c r="C722" s="30" t="s">
        <v>65</v>
      </c>
      <c r="D722" s="30" t="s">
        <v>63</v>
      </c>
      <c r="E722" s="30" t="s">
        <v>22</v>
      </c>
      <c r="F722" s="30" t="s">
        <v>28</v>
      </c>
      <c r="G722" s="31" t="s">
        <v>16</v>
      </c>
      <c r="H722" s="32">
        <f>H723+H724+H725</f>
        <v>0</v>
      </c>
      <c r="I722" s="32">
        <f t="shared" ref="I722:L722" si="233">I723+I724+I725</f>
        <v>42301.36</v>
      </c>
      <c r="J722" s="32">
        <f t="shared" si="233"/>
        <v>42301.36</v>
      </c>
      <c r="K722" s="32">
        <f t="shared" si="233"/>
        <v>0</v>
      </c>
      <c r="L722" s="32">
        <f t="shared" si="233"/>
        <v>0</v>
      </c>
    </row>
    <row r="723" spans="1:12" ht="38.25" outlineLevel="7">
      <c r="A723" s="25" t="s">
        <v>94</v>
      </c>
      <c r="B723" s="26" t="s">
        <v>9</v>
      </c>
      <c r="C723" s="26" t="s">
        <v>65</v>
      </c>
      <c r="D723" s="26" t="s">
        <v>63</v>
      </c>
      <c r="E723" s="26" t="s">
        <v>22</v>
      </c>
      <c r="F723" s="26" t="s">
        <v>28</v>
      </c>
      <c r="G723" s="27" t="s">
        <v>16</v>
      </c>
      <c r="H723" s="23">
        <v>0</v>
      </c>
      <c r="I723" s="23">
        <v>846</v>
      </c>
      <c r="J723" s="23">
        <v>846</v>
      </c>
      <c r="K723" s="23">
        <v>0</v>
      </c>
      <c r="L723" s="23">
        <v>0</v>
      </c>
    </row>
    <row r="724" spans="1:12" ht="51" outlineLevel="7">
      <c r="A724" s="25" t="s">
        <v>110</v>
      </c>
      <c r="B724" s="26" t="s">
        <v>9</v>
      </c>
      <c r="C724" s="26" t="s">
        <v>65</v>
      </c>
      <c r="D724" s="26" t="s">
        <v>63</v>
      </c>
      <c r="E724" s="26" t="s">
        <v>22</v>
      </c>
      <c r="F724" s="26" t="s">
        <v>28</v>
      </c>
      <c r="G724" s="27" t="s">
        <v>16</v>
      </c>
      <c r="H724" s="23">
        <v>0</v>
      </c>
      <c r="I724" s="23">
        <v>21016</v>
      </c>
      <c r="J724" s="23">
        <v>21016</v>
      </c>
      <c r="K724" s="23">
        <v>0</v>
      </c>
      <c r="L724" s="23">
        <v>0</v>
      </c>
    </row>
    <row r="725" spans="1:12" ht="38.25" outlineLevel="7">
      <c r="A725" s="25" t="s">
        <v>112</v>
      </c>
      <c r="B725" s="26" t="s">
        <v>9</v>
      </c>
      <c r="C725" s="26" t="s">
        <v>65</v>
      </c>
      <c r="D725" s="26" t="s">
        <v>63</v>
      </c>
      <c r="E725" s="26" t="s">
        <v>22</v>
      </c>
      <c r="F725" s="26" t="s">
        <v>28</v>
      </c>
      <c r="G725" s="27" t="s">
        <v>16</v>
      </c>
      <c r="H725" s="23">
        <v>0</v>
      </c>
      <c r="I725" s="23">
        <v>20439.36</v>
      </c>
      <c r="J725" s="23">
        <v>20439.36</v>
      </c>
      <c r="K725" s="23">
        <v>0</v>
      </c>
      <c r="L725" s="23">
        <v>0</v>
      </c>
    </row>
    <row r="726" spans="1:12" s="3" customFormat="1" outlineLevel="4">
      <c r="A726" s="16" t="s">
        <v>44</v>
      </c>
      <c r="B726" s="17" t="s">
        <v>9</v>
      </c>
      <c r="C726" s="17" t="s">
        <v>65</v>
      </c>
      <c r="D726" s="17" t="s">
        <v>63</v>
      </c>
      <c r="E726" s="17" t="s">
        <v>22</v>
      </c>
      <c r="F726" s="17" t="s">
        <v>45</v>
      </c>
      <c r="G726" s="18"/>
      <c r="H726" s="19">
        <f>H727+H728+H729+H730+H731+H732+H733+H734+H735</f>
        <v>112686.8</v>
      </c>
      <c r="I726" s="19">
        <f>I727+I728+I729+I730+I731+I732+I733+I734+I735</f>
        <v>112686.8</v>
      </c>
      <c r="J726" s="19">
        <f>J727+J728+J729+J730+J731+J732+J733+J734+J735</f>
        <v>112686.8</v>
      </c>
      <c r="K726" s="37">
        <f t="shared" ref="K726:L726" si="234">K727+K728+K729+K730+K731+K732+K733+K734+K735</f>
        <v>107946.07</v>
      </c>
      <c r="L726" s="38">
        <f t="shared" si="234"/>
        <v>101249.09</v>
      </c>
    </row>
    <row r="727" spans="1:12" ht="25.5" outlineLevel="7">
      <c r="A727" s="25" t="s">
        <v>149</v>
      </c>
      <c r="B727" s="26" t="s">
        <v>9</v>
      </c>
      <c r="C727" s="26" t="s">
        <v>65</v>
      </c>
      <c r="D727" s="26" t="s">
        <v>63</v>
      </c>
      <c r="E727" s="26" t="s">
        <v>22</v>
      </c>
      <c r="F727" s="26" t="s">
        <v>45</v>
      </c>
      <c r="G727" s="27" t="s">
        <v>16</v>
      </c>
      <c r="H727" s="23">
        <v>11909.5</v>
      </c>
      <c r="I727" s="23">
        <v>11909.5</v>
      </c>
      <c r="J727" s="23">
        <v>11909.5</v>
      </c>
      <c r="K727" s="44">
        <v>11408</v>
      </c>
      <c r="L727" s="24">
        <v>10700</v>
      </c>
    </row>
    <row r="728" spans="1:12" ht="38.25" outlineLevel="7">
      <c r="A728" s="25" t="s">
        <v>111</v>
      </c>
      <c r="B728" s="26" t="s">
        <v>9</v>
      </c>
      <c r="C728" s="26" t="s">
        <v>65</v>
      </c>
      <c r="D728" s="26" t="s">
        <v>63</v>
      </c>
      <c r="E728" s="26" t="s">
        <v>22</v>
      </c>
      <c r="F728" s="26" t="s">
        <v>45</v>
      </c>
      <c r="G728" s="27" t="s">
        <v>16</v>
      </c>
      <c r="H728" s="23">
        <v>5965</v>
      </c>
      <c r="I728" s="23">
        <v>5965</v>
      </c>
      <c r="J728" s="23">
        <v>5965</v>
      </c>
      <c r="K728" s="44">
        <v>5714</v>
      </c>
      <c r="L728" s="24">
        <v>5360</v>
      </c>
    </row>
    <row r="729" spans="1:12" ht="38.25" outlineLevel="7">
      <c r="A729" s="25" t="s">
        <v>94</v>
      </c>
      <c r="B729" s="26" t="s">
        <v>9</v>
      </c>
      <c r="C729" s="26" t="s">
        <v>65</v>
      </c>
      <c r="D729" s="26" t="s">
        <v>63</v>
      </c>
      <c r="E729" s="26" t="s">
        <v>22</v>
      </c>
      <c r="F729" s="26" t="s">
        <v>45</v>
      </c>
      <c r="G729" s="27" t="s">
        <v>16</v>
      </c>
      <c r="H729" s="23">
        <v>17622</v>
      </c>
      <c r="I729" s="23">
        <v>17622</v>
      </c>
      <c r="J729" s="23">
        <v>17622</v>
      </c>
      <c r="K729" s="44">
        <v>16881</v>
      </c>
      <c r="L729" s="24">
        <v>15834</v>
      </c>
    </row>
    <row r="730" spans="1:12" ht="38.25" outlineLevel="7">
      <c r="A730" s="25" t="s">
        <v>95</v>
      </c>
      <c r="B730" s="26" t="s">
        <v>9</v>
      </c>
      <c r="C730" s="26" t="s">
        <v>65</v>
      </c>
      <c r="D730" s="26" t="s">
        <v>63</v>
      </c>
      <c r="E730" s="26" t="s">
        <v>22</v>
      </c>
      <c r="F730" s="26" t="s">
        <v>45</v>
      </c>
      <c r="G730" s="27" t="s">
        <v>16</v>
      </c>
      <c r="H730" s="23">
        <v>11909</v>
      </c>
      <c r="I730" s="23">
        <v>11909</v>
      </c>
      <c r="J730" s="23">
        <v>11909</v>
      </c>
      <c r="K730" s="44">
        <v>11408</v>
      </c>
      <c r="L730" s="24">
        <v>10700</v>
      </c>
    </row>
    <row r="731" spans="1:12" ht="38.25" outlineLevel="7">
      <c r="A731" s="25" t="s">
        <v>96</v>
      </c>
      <c r="B731" s="26" t="s">
        <v>9</v>
      </c>
      <c r="C731" s="26" t="s">
        <v>65</v>
      </c>
      <c r="D731" s="26" t="s">
        <v>63</v>
      </c>
      <c r="E731" s="26" t="s">
        <v>22</v>
      </c>
      <c r="F731" s="26" t="s">
        <v>45</v>
      </c>
      <c r="G731" s="27" t="s">
        <v>16</v>
      </c>
      <c r="H731" s="23">
        <v>11909</v>
      </c>
      <c r="I731" s="23">
        <v>11909</v>
      </c>
      <c r="J731" s="23">
        <v>11909</v>
      </c>
      <c r="K731" s="44">
        <v>11408</v>
      </c>
      <c r="L731" s="24">
        <v>10700</v>
      </c>
    </row>
    <row r="732" spans="1:12" ht="51" outlineLevel="7">
      <c r="A732" s="25" t="s">
        <v>110</v>
      </c>
      <c r="B732" s="26" t="s">
        <v>9</v>
      </c>
      <c r="C732" s="26" t="s">
        <v>65</v>
      </c>
      <c r="D732" s="26" t="s">
        <v>63</v>
      </c>
      <c r="E732" s="26" t="s">
        <v>22</v>
      </c>
      <c r="F732" s="26" t="s">
        <v>45</v>
      </c>
      <c r="G732" s="27" t="s">
        <v>16</v>
      </c>
      <c r="H732" s="23">
        <v>5965</v>
      </c>
      <c r="I732" s="23">
        <v>5965</v>
      </c>
      <c r="J732" s="23">
        <v>5965</v>
      </c>
      <c r="K732" s="44">
        <v>5714</v>
      </c>
      <c r="L732" s="24">
        <v>5360</v>
      </c>
    </row>
    <row r="733" spans="1:12" ht="38.25" outlineLevel="7">
      <c r="A733" s="25" t="s">
        <v>112</v>
      </c>
      <c r="B733" s="26" t="s">
        <v>9</v>
      </c>
      <c r="C733" s="26" t="s">
        <v>65</v>
      </c>
      <c r="D733" s="26" t="s">
        <v>63</v>
      </c>
      <c r="E733" s="26" t="s">
        <v>22</v>
      </c>
      <c r="F733" s="26" t="s">
        <v>45</v>
      </c>
      <c r="G733" s="27" t="s">
        <v>16</v>
      </c>
      <c r="H733" s="23">
        <v>29532.799999999999</v>
      </c>
      <c r="I733" s="23">
        <v>29532.799999999999</v>
      </c>
      <c r="J733" s="23">
        <v>29532.799999999999</v>
      </c>
      <c r="K733" s="44">
        <v>28291.07</v>
      </c>
      <c r="L733" s="24">
        <v>26535.09</v>
      </c>
    </row>
    <row r="734" spans="1:12" ht="25.5" outlineLevel="7">
      <c r="A734" s="25" t="s">
        <v>151</v>
      </c>
      <c r="B734" s="26" t="s">
        <v>9</v>
      </c>
      <c r="C734" s="26" t="s">
        <v>65</v>
      </c>
      <c r="D734" s="26" t="s">
        <v>63</v>
      </c>
      <c r="E734" s="26" t="s">
        <v>22</v>
      </c>
      <c r="F734" s="26" t="s">
        <v>45</v>
      </c>
      <c r="G734" s="27" t="s">
        <v>16</v>
      </c>
      <c r="H734" s="23">
        <v>5965</v>
      </c>
      <c r="I734" s="23">
        <v>5965</v>
      </c>
      <c r="J734" s="23">
        <v>5965</v>
      </c>
      <c r="K734" s="44">
        <v>5714</v>
      </c>
      <c r="L734" s="24">
        <v>5360</v>
      </c>
    </row>
    <row r="735" spans="1:12" ht="25.5" outlineLevel="7">
      <c r="A735" s="25" t="s">
        <v>129</v>
      </c>
      <c r="B735" s="26" t="s">
        <v>9</v>
      </c>
      <c r="C735" s="26" t="s">
        <v>65</v>
      </c>
      <c r="D735" s="26" t="s">
        <v>63</v>
      </c>
      <c r="E735" s="26" t="s">
        <v>22</v>
      </c>
      <c r="F735" s="26" t="s">
        <v>45</v>
      </c>
      <c r="G735" s="27" t="s">
        <v>16</v>
      </c>
      <c r="H735" s="23">
        <v>11909.5</v>
      </c>
      <c r="I735" s="23">
        <v>11909.5</v>
      </c>
      <c r="J735" s="23">
        <v>11909.5</v>
      </c>
      <c r="K735" s="44">
        <v>11408</v>
      </c>
      <c r="L735" s="24">
        <v>10700</v>
      </c>
    </row>
    <row r="736" spans="1:12" s="3" customFormat="1" outlineLevel="4">
      <c r="A736" s="16" t="s">
        <v>13</v>
      </c>
      <c r="B736" s="17" t="s">
        <v>9</v>
      </c>
      <c r="C736" s="17" t="s">
        <v>65</v>
      </c>
      <c r="D736" s="17" t="s">
        <v>63</v>
      </c>
      <c r="E736" s="17" t="s">
        <v>22</v>
      </c>
      <c r="F736" s="17" t="s">
        <v>14</v>
      </c>
      <c r="G736" s="18"/>
      <c r="H736" s="19">
        <f>SUM(H737:H745)</f>
        <v>81916.17</v>
      </c>
      <c r="I736" s="19">
        <f>SUM(I737:I745)</f>
        <v>81916.17</v>
      </c>
      <c r="J736" s="19">
        <f>SUM(J737:J745)</f>
        <v>81916.17</v>
      </c>
      <c r="K736" s="37">
        <f t="shared" ref="K736:L736" si="235">SUM(K737:K745)</f>
        <v>89915.6</v>
      </c>
      <c r="L736" s="37">
        <f t="shared" si="235"/>
        <v>84337.23</v>
      </c>
    </row>
    <row r="737" spans="1:12" ht="25.5" outlineLevel="7">
      <c r="A737" s="25" t="s">
        <v>149</v>
      </c>
      <c r="B737" s="26" t="s">
        <v>9</v>
      </c>
      <c r="C737" s="26" t="s">
        <v>65</v>
      </c>
      <c r="D737" s="26" t="s">
        <v>63</v>
      </c>
      <c r="E737" s="26" t="s">
        <v>22</v>
      </c>
      <c r="F737" s="26" t="s">
        <v>14</v>
      </c>
      <c r="G737" s="27" t="s">
        <v>16</v>
      </c>
      <c r="H737" s="23">
        <v>8657</v>
      </c>
      <c r="I737" s="23">
        <v>8657</v>
      </c>
      <c r="J737" s="23">
        <v>8657</v>
      </c>
      <c r="K737" s="44">
        <v>9502</v>
      </c>
      <c r="L737" s="24">
        <v>8912</v>
      </c>
    </row>
    <row r="738" spans="1:12" ht="38.25" outlineLevel="7">
      <c r="A738" s="25" t="s">
        <v>152</v>
      </c>
      <c r="B738" s="26" t="s">
        <v>9</v>
      </c>
      <c r="C738" s="26" t="s">
        <v>65</v>
      </c>
      <c r="D738" s="26" t="s">
        <v>63</v>
      </c>
      <c r="E738" s="26" t="s">
        <v>22</v>
      </c>
      <c r="F738" s="26" t="s">
        <v>14</v>
      </c>
      <c r="G738" s="27" t="s">
        <v>16</v>
      </c>
      <c r="H738" s="23">
        <v>4336</v>
      </c>
      <c r="I738" s="23">
        <v>4336</v>
      </c>
      <c r="J738" s="23">
        <v>4336</v>
      </c>
      <c r="K738" s="44">
        <v>4759</v>
      </c>
      <c r="L738" s="24">
        <v>4464</v>
      </c>
    </row>
    <row r="739" spans="1:12" ht="38.25" outlineLevel="7">
      <c r="A739" s="25" t="s">
        <v>94</v>
      </c>
      <c r="B739" s="26" t="s">
        <v>9</v>
      </c>
      <c r="C739" s="26" t="s">
        <v>65</v>
      </c>
      <c r="D739" s="26" t="s">
        <v>63</v>
      </c>
      <c r="E739" s="26" t="s">
        <v>22</v>
      </c>
      <c r="F739" s="26" t="s">
        <v>14</v>
      </c>
      <c r="G739" s="27" t="s">
        <v>16</v>
      </c>
      <c r="H739" s="23">
        <v>12810</v>
      </c>
      <c r="I739" s="23">
        <v>12810</v>
      </c>
      <c r="J739" s="23">
        <v>12810</v>
      </c>
      <c r="K739" s="44">
        <v>14061</v>
      </c>
      <c r="L739" s="24">
        <v>13189</v>
      </c>
    </row>
    <row r="740" spans="1:12" ht="38.25" outlineLevel="7">
      <c r="A740" s="25" t="s">
        <v>95</v>
      </c>
      <c r="B740" s="26" t="s">
        <v>9</v>
      </c>
      <c r="C740" s="26" t="s">
        <v>65</v>
      </c>
      <c r="D740" s="26" t="s">
        <v>63</v>
      </c>
      <c r="E740" s="26" t="s">
        <v>22</v>
      </c>
      <c r="F740" s="26" t="s">
        <v>14</v>
      </c>
      <c r="G740" s="27" t="s">
        <v>16</v>
      </c>
      <c r="H740" s="23">
        <v>8657</v>
      </c>
      <c r="I740" s="23">
        <v>8657</v>
      </c>
      <c r="J740" s="23">
        <v>8657</v>
      </c>
      <c r="K740" s="44">
        <v>9502</v>
      </c>
      <c r="L740" s="24">
        <v>8912</v>
      </c>
    </row>
    <row r="741" spans="1:12" ht="38.25" outlineLevel="7">
      <c r="A741" s="25" t="s">
        <v>96</v>
      </c>
      <c r="B741" s="26" t="s">
        <v>9</v>
      </c>
      <c r="C741" s="26" t="s">
        <v>65</v>
      </c>
      <c r="D741" s="26" t="s">
        <v>63</v>
      </c>
      <c r="E741" s="26" t="s">
        <v>22</v>
      </c>
      <c r="F741" s="26" t="s">
        <v>14</v>
      </c>
      <c r="G741" s="27" t="s">
        <v>16</v>
      </c>
      <c r="H741" s="23">
        <v>8657</v>
      </c>
      <c r="I741" s="23">
        <v>8657</v>
      </c>
      <c r="J741" s="23">
        <v>8657</v>
      </c>
      <c r="K741" s="44">
        <v>9502</v>
      </c>
      <c r="L741" s="24">
        <v>8912</v>
      </c>
    </row>
    <row r="742" spans="1:12" ht="51" outlineLevel="7">
      <c r="A742" s="25" t="s">
        <v>110</v>
      </c>
      <c r="B742" s="26" t="s">
        <v>9</v>
      </c>
      <c r="C742" s="26" t="s">
        <v>65</v>
      </c>
      <c r="D742" s="26" t="s">
        <v>63</v>
      </c>
      <c r="E742" s="26" t="s">
        <v>22</v>
      </c>
      <c r="F742" s="26" t="s">
        <v>14</v>
      </c>
      <c r="G742" s="27" t="s">
        <v>16</v>
      </c>
      <c r="H742" s="23">
        <v>4336</v>
      </c>
      <c r="I742" s="23">
        <v>4336</v>
      </c>
      <c r="J742" s="23">
        <v>4336</v>
      </c>
      <c r="K742" s="44">
        <v>4759</v>
      </c>
      <c r="L742" s="24">
        <v>4464</v>
      </c>
    </row>
    <row r="743" spans="1:12" ht="38.25" outlineLevel="7">
      <c r="A743" s="25" t="s">
        <v>112</v>
      </c>
      <c r="B743" s="26" t="s">
        <v>9</v>
      </c>
      <c r="C743" s="26" t="s">
        <v>65</v>
      </c>
      <c r="D743" s="26" t="s">
        <v>63</v>
      </c>
      <c r="E743" s="26" t="s">
        <v>22</v>
      </c>
      <c r="F743" s="26" t="s">
        <v>14</v>
      </c>
      <c r="G743" s="27" t="s">
        <v>16</v>
      </c>
      <c r="H743" s="23">
        <v>21470.17</v>
      </c>
      <c r="I743" s="23">
        <v>21470.17</v>
      </c>
      <c r="J743" s="23">
        <v>21470.17</v>
      </c>
      <c r="K743" s="44">
        <v>23569.599999999999</v>
      </c>
      <c r="L743" s="24">
        <v>22108.23</v>
      </c>
    </row>
    <row r="744" spans="1:12" ht="25.5" outlineLevel="7">
      <c r="A744" s="25" t="s">
        <v>151</v>
      </c>
      <c r="B744" s="26" t="s">
        <v>9</v>
      </c>
      <c r="C744" s="26" t="s">
        <v>65</v>
      </c>
      <c r="D744" s="26" t="s">
        <v>63</v>
      </c>
      <c r="E744" s="26" t="s">
        <v>22</v>
      </c>
      <c r="F744" s="26" t="s">
        <v>14</v>
      </c>
      <c r="G744" s="27" t="s">
        <v>16</v>
      </c>
      <c r="H744" s="23">
        <v>4336</v>
      </c>
      <c r="I744" s="23">
        <v>4336</v>
      </c>
      <c r="J744" s="23">
        <v>4336</v>
      </c>
      <c r="K744" s="44">
        <v>4759</v>
      </c>
      <c r="L744" s="24">
        <v>4464</v>
      </c>
    </row>
    <row r="745" spans="1:12" ht="25.5" outlineLevel="7">
      <c r="A745" s="25" t="s">
        <v>129</v>
      </c>
      <c r="B745" s="26" t="s">
        <v>9</v>
      </c>
      <c r="C745" s="26" t="s">
        <v>65</v>
      </c>
      <c r="D745" s="26" t="s">
        <v>63</v>
      </c>
      <c r="E745" s="26" t="s">
        <v>22</v>
      </c>
      <c r="F745" s="26" t="s">
        <v>14</v>
      </c>
      <c r="G745" s="27" t="s">
        <v>16</v>
      </c>
      <c r="H745" s="23">
        <v>8657</v>
      </c>
      <c r="I745" s="23">
        <v>8657</v>
      </c>
      <c r="J745" s="23">
        <v>8657</v>
      </c>
      <c r="K745" s="44">
        <v>9502</v>
      </c>
      <c r="L745" s="24">
        <v>8912</v>
      </c>
    </row>
    <row r="746" spans="1:12" s="3" customFormat="1" ht="24" customHeight="1" outlineLevel="1">
      <c r="A746" s="12" t="s">
        <v>68</v>
      </c>
      <c r="B746" s="13" t="s">
        <v>9</v>
      </c>
      <c r="C746" s="13" t="s">
        <v>69</v>
      </c>
      <c r="D746" s="13" t="s">
        <v>11</v>
      </c>
      <c r="E746" s="13" t="s">
        <v>12</v>
      </c>
      <c r="F746" s="13"/>
      <c r="G746" s="14"/>
      <c r="H746" s="15">
        <f>H747+H767+H801+H828</f>
        <v>14311496.870000003</v>
      </c>
      <c r="I746" s="15">
        <f>I747+I767+I801+I828</f>
        <v>14311496.870000003</v>
      </c>
      <c r="J746" s="15">
        <f>J747+J767+J801+J828</f>
        <v>14602750.060000001</v>
      </c>
      <c r="K746" s="42">
        <f t="shared" ref="K746:L746" si="236">K747+K767+K801+K828</f>
        <v>16049343.379999999</v>
      </c>
      <c r="L746" s="43">
        <f t="shared" si="236"/>
        <v>15053641.729999999</v>
      </c>
    </row>
    <row r="747" spans="1:12" s="3" customFormat="1" ht="25.5" outlineLevel="2">
      <c r="A747" s="16" t="s">
        <v>19</v>
      </c>
      <c r="B747" s="17" t="s">
        <v>9</v>
      </c>
      <c r="C747" s="17" t="s">
        <v>69</v>
      </c>
      <c r="D747" s="17" t="s">
        <v>43</v>
      </c>
      <c r="E747" s="17" t="s">
        <v>12</v>
      </c>
      <c r="F747" s="17"/>
      <c r="G747" s="18"/>
      <c r="H747" s="19">
        <f>H748</f>
        <v>4864140.0100000007</v>
      </c>
      <c r="I747" s="19">
        <f>I748</f>
        <v>4864140.0100000007</v>
      </c>
      <c r="J747" s="19">
        <f>J748</f>
        <v>5065693.0100000007</v>
      </c>
      <c r="K747" s="37">
        <f t="shared" ref="K747:L747" si="237">K748</f>
        <v>6670164.3999999994</v>
      </c>
      <c r="L747" s="38">
        <f t="shared" si="237"/>
        <v>6256347.2400000002</v>
      </c>
    </row>
    <row r="748" spans="1:12" s="3" customFormat="1" ht="51" outlineLevel="3">
      <c r="A748" s="16" t="s">
        <v>21</v>
      </c>
      <c r="B748" s="17" t="s">
        <v>9</v>
      </c>
      <c r="C748" s="17" t="s">
        <v>69</v>
      </c>
      <c r="D748" s="17" t="s">
        <v>43</v>
      </c>
      <c r="E748" s="17" t="s">
        <v>22</v>
      </c>
      <c r="F748" s="17"/>
      <c r="G748" s="18"/>
      <c r="H748" s="19">
        <f>H749+H751+H753+H755+H757+H759+H761+H763+H765</f>
        <v>4864140.0100000007</v>
      </c>
      <c r="I748" s="19">
        <f>I749+I751+I753+I755+I757+I759+I761+I763+I765</f>
        <v>4864140.0100000007</v>
      </c>
      <c r="J748" s="59">
        <f>J749+J751+J753+J755+J757+J759+J761+J763+J765</f>
        <v>5065693.0100000007</v>
      </c>
      <c r="K748" s="37">
        <f t="shared" ref="K748:L748" si="238">K749+K751+K753+K755+K757+K759+K761+K763+K765</f>
        <v>6670164.3999999994</v>
      </c>
      <c r="L748" s="38">
        <f t="shared" si="238"/>
        <v>6256347.2400000002</v>
      </c>
    </row>
    <row r="749" spans="1:12" s="3" customFormat="1" outlineLevel="4">
      <c r="A749" s="16" t="s">
        <v>25</v>
      </c>
      <c r="B749" s="17" t="s">
        <v>9</v>
      </c>
      <c r="C749" s="17" t="s">
        <v>69</v>
      </c>
      <c r="D749" s="17" t="s">
        <v>43</v>
      </c>
      <c r="E749" s="17" t="s">
        <v>22</v>
      </c>
      <c r="F749" s="17" t="s">
        <v>26</v>
      </c>
      <c r="G749" s="18"/>
      <c r="H749" s="19">
        <f>H750</f>
        <v>1815336</v>
      </c>
      <c r="I749" s="19">
        <f>I750</f>
        <v>1815336</v>
      </c>
      <c r="J749" s="19">
        <f>J750</f>
        <v>1966614</v>
      </c>
      <c r="K749" s="37">
        <f t="shared" ref="K749:L749" si="239">K750</f>
        <v>2183477.16</v>
      </c>
      <c r="L749" s="38">
        <f t="shared" si="239"/>
        <v>2048014.19</v>
      </c>
    </row>
    <row r="750" spans="1:12" ht="38.25" outlineLevel="7">
      <c r="A750" s="25" t="s">
        <v>93</v>
      </c>
      <c r="B750" s="26" t="s">
        <v>9</v>
      </c>
      <c r="C750" s="26" t="s">
        <v>69</v>
      </c>
      <c r="D750" s="26" t="s">
        <v>43</v>
      </c>
      <c r="E750" s="26" t="s">
        <v>22</v>
      </c>
      <c r="F750" s="26" t="s">
        <v>26</v>
      </c>
      <c r="G750" s="27" t="s">
        <v>16</v>
      </c>
      <c r="H750" s="23">
        <v>1815336</v>
      </c>
      <c r="I750" s="23">
        <v>1815336</v>
      </c>
      <c r="J750" s="23">
        <v>1966614</v>
      </c>
      <c r="K750" s="44">
        <v>2183477.16</v>
      </c>
      <c r="L750" s="28">
        <v>2048014.19</v>
      </c>
    </row>
    <row r="751" spans="1:12" s="3" customFormat="1" ht="25.5" outlineLevel="4">
      <c r="A751" s="16" t="s">
        <v>29</v>
      </c>
      <c r="B751" s="17" t="s">
        <v>9</v>
      </c>
      <c r="C751" s="17" t="s">
        <v>69</v>
      </c>
      <c r="D751" s="17" t="s">
        <v>43</v>
      </c>
      <c r="E751" s="17" t="s">
        <v>22</v>
      </c>
      <c r="F751" s="17" t="s">
        <v>30</v>
      </c>
      <c r="G751" s="18"/>
      <c r="H751" s="19">
        <f>H752</f>
        <v>603296.69999999995</v>
      </c>
      <c r="I751" s="19">
        <f>I752</f>
        <v>603296.69999999995</v>
      </c>
      <c r="J751" s="19">
        <f>J752</f>
        <v>653571.69999999995</v>
      </c>
      <c r="K751" s="37">
        <f t="shared" ref="K751:L751" si="240">K752</f>
        <v>732353.8</v>
      </c>
      <c r="L751" s="38">
        <f t="shared" si="240"/>
        <v>686918.55</v>
      </c>
    </row>
    <row r="752" spans="1:12" ht="38.25" outlineLevel="7">
      <c r="A752" s="25" t="s">
        <v>93</v>
      </c>
      <c r="B752" s="26" t="s">
        <v>9</v>
      </c>
      <c r="C752" s="26" t="s">
        <v>69</v>
      </c>
      <c r="D752" s="26" t="s">
        <v>43</v>
      </c>
      <c r="E752" s="26" t="s">
        <v>22</v>
      </c>
      <c r="F752" s="26" t="s">
        <v>30</v>
      </c>
      <c r="G752" s="27" t="s">
        <v>16</v>
      </c>
      <c r="H752" s="23">
        <v>603296.69999999995</v>
      </c>
      <c r="I752" s="23">
        <v>603296.69999999995</v>
      </c>
      <c r="J752" s="23">
        <v>653571.69999999995</v>
      </c>
      <c r="K752" s="44">
        <v>732353.8</v>
      </c>
      <c r="L752" s="24">
        <v>686918.55</v>
      </c>
    </row>
    <row r="753" spans="1:12" s="3" customFormat="1" outlineLevel="4">
      <c r="A753" s="16" t="s">
        <v>31</v>
      </c>
      <c r="B753" s="17" t="s">
        <v>9</v>
      </c>
      <c r="C753" s="17" t="s">
        <v>69</v>
      </c>
      <c r="D753" s="17" t="s">
        <v>43</v>
      </c>
      <c r="E753" s="17" t="s">
        <v>22</v>
      </c>
      <c r="F753" s="17" t="s">
        <v>32</v>
      </c>
      <c r="G753" s="18"/>
      <c r="H753" s="19">
        <f>H754</f>
        <v>4110.6099999999997</v>
      </c>
      <c r="I753" s="19">
        <f>I754</f>
        <v>4110.6099999999997</v>
      </c>
      <c r="J753" s="19">
        <f>J754</f>
        <v>4110.6099999999997</v>
      </c>
      <c r="K753" s="37">
        <f t="shared" ref="K753:L753" si="241">K754</f>
        <v>3937.68</v>
      </c>
      <c r="L753" s="38">
        <f t="shared" si="241"/>
        <v>3693.38</v>
      </c>
    </row>
    <row r="754" spans="1:12" ht="38.25" outlineLevel="7">
      <c r="A754" s="25" t="s">
        <v>93</v>
      </c>
      <c r="B754" s="26" t="s">
        <v>9</v>
      </c>
      <c r="C754" s="26" t="s">
        <v>69</v>
      </c>
      <c r="D754" s="26" t="s">
        <v>43</v>
      </c>
      <c r="E754" s="26" t="s">
        <v>22</v>
      </c>
      <c r="F754" s="26" t="s">
        <v>32</v>
      </c>
      <c r="G754" s="27" t="s">
        <v>16</v>
      </c>
      <c r="H754" s="23">
        <v>4110.6099999999997</v>
      </c>
      <c r="I754" s="23">
        <v>4110.6099999999997</v>
      </c>
      <c r="J754" s="23">
        <v>4110.6099999999997</v>
      </c>
      <c r="K754" s="44">
        <v>3937.68</v>
      </c>
      <c r="L754" s="24">
        <v>3693.38</v>
      </c>
    </row>
    <row r="755" spans="1:12" s="3" customFormat="1" outlineLevel="4">
      <c r="A755" s="16" t="s">
        <v>33</v>
      </c>
      <c r="B755" s="17" t="s">
        <v>9</v>
      </c>
      <c r="C755" s="17" t="s">
        <v>69</v>
      </c>
      <c r="D755" s="17" t="s">
        <v>43</v>
      </c>
      <c r="E755" s="17" t="s">
        <v>22</v>
      </c>
      <c r="F755" s="17" t="s">
        <v>34</v>
      </c>
      <c r="G755" s="18"/>
      <c r="H755" s="19">
        <f>H756</f>
        <v>706684.62</v>
      </c>
      <c r="I755" s="19">
        <f>I756</f>
        <v>706684.62</v>
      </c>
      <c r="J755" s="19">
        <f>J756</f>
        <v>706684.62</v>
      </c>
      <c r="K755" s="37">
        <f t="shared" ref="K755:L755" si="242">K756</f>
        <v>676954.4</v>
      </c>
      <c r="L755" s="38">
        <f t="shared" si="242"/>
        <v>634956.13</v>
      </c>
    </row>
    <row r="756" spans="1:12" ht="38.25" outlineLevel="7">
      <c r="A756" s="25" t="s">
        <v>93</v>
      </c>
      <c r="B756" s="26" t="s">
        <v>9</v>
      </c>
      <c r="C756" s="26" t="s">
        <v>69</v>
      </c>
      <c r="D756" s="26" t="s">
        <v>43</v>
      </c>
      <c r="E756" s="26" t="s">
        <v>22</v>
      </c>
      <c r="F756" s="26" t="s">
        <v>34</v>
      </c>
      <c r="G756" s="27" t="s">
        <v>16</v>
      </c>
      <c r="H756" s="23">
        <v>706684.62</v>
      </c>
      <c r="I756" s="23">
        <v>706684.62</v>
      </c>
      <c r="J756" s="23">
        <v>706684.62</v>
      </c>
      <c r="K756" s="44">
        <v>676954.4</v>
      </c>
      <c r="L756" s="24">
        <v>634956.13</v>
      </c>
    </row>
    <row r="757" spans="1:12" s="3" customFormat="1" outlineLevel="4">
      <c r="A757" s="16" t="s">
        <v>35</v>
      </c>
      <c r="B757" s="17" t="s">
        <v>9</v>
      </c>
      <c r="C757" s="17" t="s">
        <v>69</v>
      </c>
      <c r="D757" s="17" t="s">
        <v>43</v>
      </c>
      <c r="E757" s="17" t="s">
        <v>22</v>
      </c>
      <c r="F757" s="17" t="s">
        <v>36</v>
      </c>
      <c r="G757" s="18"/>
      <c r="H757" s="19">
        <f>H758</f>
        <v>436196.4</v>
      </c>
      <c r="I757" s="19">
        <f>I758</f>
        <v>436196.4</v>
      </c>
      <c r="J757" s="19">
        <f>J758</f>
        <v>436196.4</v>
      </c>
      <c r="K757" s="37">
        <f t="shared" ref="K757:L757" si="243">K758</f>
        <v>417845.61</v>
      </c>
      <c r="L757" s="38">
        <f t="shared" si="243"/>
        <v>391922.46</v>
      </c>
    </row>
    <row r="758" spans="1:12" ht="38.25" outlineLevel="7">
      <c r="A758" s="25" t="s">
        <v>93</v>
      </c>
      <c r="B758" s="26" t="s">
        <v>9</v>
      </c>
      <c r="C758" s="26" t="s">
        <v>69</v>
      </c>
      <c r="D758" s="26" t="s">
        <v>43</v>
      </c>
      <c r="E758" s="26" t="s">
        <v>22</v>
      </c>
      <c r="F758" s="26" t="s">
        <v>36</v>
      </c>
      <c r="G758" s="27" t="s">
        <v>16</v>
      </c>
      <c r="H758" s="23">
        <v>436196.4</v>
      </c>
      <c r="I758" s="23">
        <v>436196.4</v>
      </c>
      <c r="J758" s="23">
        <v>436196.4</v>
      </c>
      <c r="K758" s="44">
        <v>417845.61</v>
      </c>
      <c r="L758" s="24">
        <v>391922.46</v>
      </c>
    </row>
    <row r="759" spans="1:12" s="3" customFormat="1" outlineLevel="4">
      <c r="A759" s="16" t="s">
        <v>37</v>
      </c>
      <c r="B759" s="17" t="s">
        <v>9</v>
      </c>
      <c r="C759" s="17" t="s">
        <v>69</v>
      </c>
      <c r="D759" s="17" t="s">
        <v>43</v>
      </c>
      <c r="E759" s="17" t="s">
        <v>22</v>
      </c>
      <c r="F759" s="17" t="s">
        <v>38</v>
      </c>
      <c r="G759" s="18"/>
      <c r="H759" s="19">
        <f>H760</f>
        <v>97115</v>
      </c>
      <c r="I759" s="19">
        <f>I760</f>
        <v>97115</v>
      </c>
      <c r="J759" s="19">
        <f>J760</f>
        <v>97115</v>
      </c>
      <c r="K759" s="37">
        <f t="shared" ref="K759:L759" si="244">K760</f>
        <v>101223.03</v>
      </c>
      <c r="L759" s="38">
        <f t="shared" si="244"/>
        <v>94943.15</v>
      </c>
    </row>
    <row r="760" spans="1:12" ht="38.25" outlineLevel="7">
      <c r="A760" s="25" t="s">
        <v>93</v>
      </c>
      <c r="B760" s="26" t="s">
        <v>9</v>
      </c>
      <c r="C760" s="26" t="s">
        <v>69</v>
      </c>
      <c r="D760" s="26" t="s">
        <v>43</v>
      </c>
      <c r="E760" s="26" t="s">
        <v>22</v>
      </c>
      <c r="F760" s="26" t="s">
        <v>38</v>
      </c>
      <c r="G760" s="27" t="s">
        <v>16</v>
      </c>
      <c r="H760" s="23">
        <v>97115</v>
      </c>
      <c r="I760" s="23">
        <v>97115</v>
      </c>
      <c r="J760" s="23">
        <v>97115</v>
      </c>
      <c r="K760" s="44">
        <v>101223.03</v>
      </c>
      <c r="L760" s="24">
        <v>94943.15</v>
      </c>
    </row>
    <row r="761" spans="1:12" s="3" customFormat="1" outlineLevel="4">
      <c r="A761" s="16" t="s">
        <v>44</v>
      </c>
      <c r="B761" s="17" t="s">
        <v>9</v>
      </c>
      <c r="C761" s="17" t="s">
        <v>69</v>
      </c>
      <c r="D761" s="17" t="s">
        <v>43</v>
      </c>
      <c r="E761" s="17" t="s">
        <v>22</v>
      </c>
      <c r="F761" s="17" t="s">
        <v>45</v>
      </c>
      <c r="G761" s="18"/>
      <c r="H761" s="19">
        <f>H762</f>
        <v>636428.98</v>
      </c>
      <c r="I761" s="19">
        <f>I762</f>
        <v>636428.98</v>
      </c>
      <c r="J761" s="19">
        <f>J762</f>
        <v>636428.98</v>
      </c>
      <c r="K761" s="37">
        <f t="shared" ref="K761:L761" si="245">K762</f>
        <v>609654.41</v>
      </c>
      <c r="L761" s="38">
        <f t="shared" si="245"/>
        <v>571831.43999999994</v>
      </c>
    </row>
    <row r="762" spans="1:12" ht="38.25" outlineLevel="7">
      <c r="A762" s="25" t="s">
        <v>93</v>
      </c>
      <c r="B762" s="26" t="s">
        <v>9</v>
      </c>
      <c r="C762" s="26" t="s">
        <v>69</v>
      </c>
      <c r="D762" s="26" t="s">
        <v>43</v>
      </c>
      <c r="E762" s="26" t="s">
        <v>22</v>
      </c>
      <c r="F762" s="26" t="s">
        <v>45</v>
      </c>
      <c r="G762" s="27" t="s">
        <v>16</v>
      </c>
      <c r="H762" s="23">
        <v>636428.98</v>
      </c>
      <c r="I762" s="23">
        <v>636428.98</v>
      </c>
      <c r="J762" s="23">
        <v>636428.98</v>
      </c>
      <c r="K762" s="44">
        <v>609654.41</v>
      </c>
      <c r="L762" s="24">
        <v>571831.43999999994</v>
      </c>
    </row>
    <row r="763" spans="1:12" s="3" customFormat="1" outlineLevel="4">
      <c r="A763" s="16" t="s">
        <v>46</v>
      </c>
      <c r="B763" s="17" t="s">
        <v>9</v>
      </c>
      <c r="C763" s="17" t="s">
        <v>69</v>
      </c>
      <c r="D763" s="17" t="s">
        <v>43</v>
      </c>
      <c r="E763" s="17" t="s">
        <v>22</v>
      </c>
      <c r="F763" s="17" t="s">
        <v>47</v>
      </c>
      <c r="G763" s="18"/>
      <c r="H763" s="19">
        <f>H764</f>
        <v>433345.8</v>
      </c>
      <c r="I763" s="19">
        <f>I764</f>
        <v>433345.8</v>
      </c>
      <c r="J763" s="19">
        <f>J764</f>
        <v>433345.8</v>
      </c>
      <c r="K763" s="37">
        <f t="shared" ref="K763:L763" si="246">K764</f>
        <v>1291115.17</v>
      </c>
      <c r="L763" s="38">
        <f t="shared" si="246"/>
        <v>1211014.3500000001</v>
      </c>
    </row>
    <row r="764" spans="1:12" ht="38.25" outlineLevel="7">
      <c r="A764" s="25" t="s">
        <v>93</v>
      </c>
      <c r="B764" s="26" t="s">
        <v>9</v>
      </c>
      <c r="C764" s="26" t="s">
        <v>69</v>
      </c>
      <c r="D764" s="26" t="s">
        <v>43</v>
      </c>
      <c r="E764" s="26" t="s">
        <v>22</v>
      </c>
      <c r="F764" s="26" t="s">
        <v>47</v>
      </c>
      <c r="G764" s="27" t="s">
        <v>16</v>
      </c>
      <c r="H764" s="23">
        <v>433345.8</v>
      </c>
      <c r="I764" s="23">
        <v>433345.8</v>
      </c>
      <c r="J764" s="23">
        <v>433345.8</v>
      </c>
      <c r="K764" s="44">
        <v>1291115.17</v>
      </c>
      <c r="L764" s="24">
        <v>1211014.3500000001</v>
      </c>
    </row>
    <row r="765" spans="1:12" s="3" customFormat="1" outlineLevel="4">
      <c r="A765" s="16" t="s">
        <v>13</v>
      </c>
      <c r="B765" s="17" t="s">
        <v>9</v>
      </c>
      <c r="C765" s="17" t="s">
        <v>69</v>
      </c>
      <c r="D765" s="17" t="s">
        <v>43</v>
      </c>
      <c r="E765" s="17" t="s">
        <v>22</v>
      </c>
      <c r="F765" s="17" t="s">
        <v>14</v>
      </c>
      <c r="G765" s="18"/>
      <c r="H765" s="19">
        <f>H766</f>
        <v>131625.9</v>
      </c>
      <c r="I765" s="19">
        <f>I766</f>
        <v>131625.9</v>
      </c>
      <c r="J765" s="19">
        <f>J766</f>
        <v>131625.9</v>
      </c>
      <c r="K765" s="37">
        <f t="shared" ref="K765:L765" si="247">K766</f>
        <v>653603.14</v>
      </c>
      <c r="L765" s="38">
        <f t="shared" si="247"/>
        <v>613053.59</v>
      </c>
    </row>
    <row r="766" spans="1:12" ht="38.25" outlineLevel="7">
      <c r="A766" s="25" t="s">
        <v>93</v>
      </c>
      <c r="B766" s="26" t="s">
        <v>9</v>
      </c>
      <c r="C766" s="26" t="s">
        <v>69</v>
      </c>
      <c r="D766" s="26" t="s">
        <v>43</v>
      </c>
      <c r="E766" s="26" t="s">
        <v>22</v>
      </c>
      <c r="F766" s="26" t="s">
        <v>14</v>
      </c>
      <c r="G766" s="27" t="s">
        <v>16</v>
      </c>
      <c r="H766" s="23">
        <v>131625.9</v>
      </c>
      <c r="I766" s="23">
        <v>131625.9</v>
      </c>
      <c r="J766" s="23">
        <v>131625.9</v>
      </c>
      <c r="K766" s="44">
        <v>653603.14</v>
      </c>
      <c r="L766" s="24">
        <v>613053.59</v>
      </c>
    </row>
    <row r="767" spans="1:12" ht="25.5" outlineLevel="2">
      <c r="A767" s="29" t="s">
        <v>19</v>
      </c>
      <c r="B767" s="30" t="s">
        <v>9</v>
      </c>
      <c r="C767" s="30" t="s">
        <v>69</v>
      </c>
      <c r="D767" s="30" t="s">
        <v>49</v>
      </c>
      <c r="E767" s="30" t="s">
        <v>12</v>
      </c>
      <c r="F767" s="30"/>
      <c r="G767" s="31"/>
      <c r="H767" s="32">
        <f>H768</f>
        <v>3914924.44</v>
      </c>
      <c r="I767" s="32">
        <f>I768</f>
        <v>3914924.44</v>
      </c>
      <c r="J767" s="32">
        <f>J768</f>
        <v>3867438.6300000004</v>
      </c>
      <c r="K767" s="39">
        <f t="shared" ref="K767:L767" si="248">K768</f>
        <v>3765682.44</v>
      </c>
      <c r="L767" s="38">
        <f t="shared" si="248"/>
        <v>3532059.4199999995</v>
      </c>
    </row>
    <row r="768" spans="1:12" ht="51" outlineLevel="3">
      <c r="A768" s="29" t="s">
        <v>21</v>
      </c>
      <c r="B768" s="30" t="s">
        <v>9</v>
      </c>
      <c r="C768" s="30" t="s">
        <v>69</v>
      </c>
      <c r="D768" s="30" t="s">
        <v>49</v>
      </c>
      <c r="E768" s="30" t="s">
        <v>22</v>
      </c>
      <c r="F768" s="30"/>
      <c r="G768" s="31"/>
      <c r="H768" s="32">
        <f>H769+H773+H777+H781+H785+H788+H791+H794+H798</f>
        <v>3914924.44</v>
      </c>
      <c r="I768" s="32">
        <f>I769+I773+I777+I781+I785+I788+I791+I794+I798</f>
        <v>3914924.44</v>
      </c>
      <c r="J768" s="60">
        <f>J769+J773+J777+J781+J785+J788+J791+J794+J798</f>
        <v>3867438.6300000004</v>
      </c>
      <c r="K768" s="39">
        <f t="shared" ref="K768:L768" si="249">K769+K773+K777+K781+K785+K788+K791+K794+K798</f>
        <v>3765682.44</v>
      </c>
      <c r="L768" s="38">
        <f t="shared" si="249"/>
        <v>3532059.4199999995</v>
      </c>
    </row>
    <row r="769" spans="1:12" outlineLevel="4">
      <c r="A769" s="29" t="s">
        <v>23</v>
      </c>
      <c r="B769" s="30" t="s">
        <v>9</v>
      </c>
      <c r="C769" s="30" t="s">
        <v>69</v>
      </c>
      <c r="D769" s="30" t="s">
        <v>49</v>
      </c>
      <c r="E769" s="30" t="s">
        <v>22</v>
      </c>
      <c r="F769" s="30" t="s">
        <v>24</v>
      </c>
      <c r="G769" s="31"/>
      <c r="H769" s="32">
        <f>H770+H771+H772</f>
        <v>657939.33000000007</v>
      </c>
      <c r="I769" s="32">
        <f>I770+I771+I772</f>
        <v>657939.33000000007</v>
      </c>
      <c r="J769" s="32">
        <f>J770+J771+J772</f>
        <v>643610</v>
      </c>
      <c r="K769" s="39">
        <f t="shared" ref="K769:L769" si="250">K770+K771+K772</f>
        <v>630259.76</v>
      </c>
      <c r="L769" s="38">
        <f t="shared" si="250"/>
        <v>591158.37</v>
      </c>
    </row>
    <row r="770" spans="1:12" ht="38.25" outlineLevel="7">
      <c r="A770" s="25" t="s">
        <v>95</v>
      </c>
      <c r="B770" s="26" t="s">
        <v>9</v>
      </c>
      <c r="C770" s="26" t="s">
        <v>69</v>
      </c>
      <c r="D770" s="26" t="s">
        <v>49</v>
      </c>
      <c r="E770" s="26" t="s">
        <v>22</v>
      </c>
      <c r="F770" s="26" t="s">
        <v>24</v>
      </c>
      <c r="G770" s="27" t="s">
        <v>16</v>
      </c>
      <c r="H770" s="23">
        <v>176031</v>
      </c>
      <c r="I770" s="23">
        <v>176031</v>
      </c>
      <c r="J770" s="23">
        <v>176031</v>
      </c>
      <c r="K770" s="44">
        <v>168626</v>
      </c>
      <c r="L770" s="24">
        <v>158164</v>
      </c>
    </row>
    <row r="771" spans="1:12" ht="38.25" outlineLevel="7">
      <c r="A771" s="25" t="s">
        <v>96</v>
      </c>
      <c r="B771" s="26" t="s">
        <v>9</v>
      </c>
      <c r="C771" s="26" t="s">
        <v>69</v>
      </c>
      <c r="D771" s="26" t="s">
        <v>49</v>
      </c>
      <c r="E771" s="26" t="s">
        <v>22</v>
      </c>
      <c r="F771" s="26" t="s">
        <v>24</v>
      </c>
      <c r="G771" s="27" t="s">
        <v>16</v>
      </c>
      <c r="H771" s="23">
        <v>66745.33</v>
      </c>
      <c r="I771" s="23">
        <v>66745.33</v>
      </c>
      <c r="J771" s="23">
        <v>52416</v>
      </c>
      <c r="K771" s="44">
        <v>63936.76</v>
      </c>
      <c r="L771" s="24">
        <v>59969.97</v>
      </c>
    </row>
    <row r="772" spans="1:12" ht="38.25" outlineLevel="7">
      <c r="A772" s="25" t="s">
        <v>97</v>
      </c>
      <c r="B772" s="26" t="s">
        <v>9</v>
      </c>
      <c r="C772" s="26" t="s">
        <v>69</v>
      </c>
      <c r="D772" s="26" t="s">
        <v>49</v>
      </c>
      <c r="E772" s="26" t="s">
        <v>22</v>
      </c>
      <c r="F772" s="26" t="s">
        <v>24</v>
      </c>
      <c r="G772" s="27" t="s">
        <v>16</v>
      </c>
      <c r="H772" s="23">
        <v>415163</v>
      </c>
      <c r="I772" s="23">
        <v>415163</v>
      </c>
      <c r="J772" s="23">
        <v>415163</v>
      </c>
      <c r="K772" s="44">
        <v>397697</v>
      </c>
      <c r="L772" s="24">
        <v>373024.4</v>
      </c>
    </row>
    <row r="773" spans="1:12" s="3" customFormat="1" outlineLevel="4">
      <c r="A773" s="16" t="s">
        <v>25</v>
      </c>
      <c r="B773" s="17" t="s">
        <v>9</v>
      </c>
      <c r="C773" s="17" t="s">
        <v>69</v>
      </c>
      <c r="D773" s="17" t="s">
        <v>49</v>
      </c>
      <c r="E773" s="17" t="s">
        <v>22</v>
      </c>
      <c r="F773" s="17" t="s">
        <v>26</v>
      </c>
      <c r="G773" s="18"/>
      <c r="H773" s="19">
        <f>H774+H775+H776</f>
        <v>1824850.4</v>
      </c>
      <c r="I773" s="19">
        <f>I774+I775+I776</f>
        <v>1824850.4</v>
      </c>
      <c r="J773" s="19">
        <f>J774+J775+J776</f>
        <v>1794677.7</v>
      </c>
      <c r="K773" s="37">
        <f t="shared" ref="K773:L773" si="251">K774+K775+K776</f>
        <v>1748079</v>
      </c>
      <c r="L773" s="38">
        <f t="shared" si="251"/>
        <v>1639628.2</v>
      </c>
    </row>
    <row r="774" spans="1:12" ht="38.25" outlineLevel="7">
      <c r="A774" s="25" t="s">
        <v>95</v>
      </c>
      <c r="B774" s="26" t="s">
        <v>9</v>
      </c>
      <c r="C774" s="26" t="s">
        <v>69</v>
      </c>
      <c r="D774" s="26" t="s">
        <v>49</v>
      </c>
      <c r="E774" s="26" t="s">
        <v>22</v>
      </c>
      <c r="F774" s="26" t="s">
        <v>26</v>
      </c>
      <c r="G774" s="27" t="s">
        <v>16</v>
      </c>
      <c r="H774" s="23">
        <v>488238</v>
      </c>
      <c r="I774" s="23">
        <v>488238</v>
      </c>
      <c r="J774" s="23">
        <v>488238</v>
      </c>
      <c r="K774" s="44">
        <v>467697</v>
      </c>
      <c r="L774" s="24">
        <v>438682</v>
      </c>
    </row>
    <row r="775" spans="1:12" ht="38.25" outlineLevel="7">
      <c r="A775" s="25" t="s">
        <v>96</v>
      </c>
      <c r="B775" s="26" t="s">
        <v>9</v>
      </c>
      <c r="C775" s="26" t="s">
        <v>69</v>
      </c>
      <c r="D775" s="26" t="s">
        <v>49</v>
      </c>
      <c r="E775" s="26" t="s">
        <v>22</v>
      </c>
      <c r="F775" s="26" t="s">
        <v>26</v>
      </c>
      <c r="G775" s="27" t="s">
        <v>16</v>
      </c>
      <c r="H775" s="23">
        <v>185121.7</v>
      </c>
      <c r="I775" s="23">
        <v>185121.7</v>
      </c>
      <c r="J775" s="23">
        <v>64050</v>
      </c>
      <c r="K775" s="44">
        <v>177334</v>
      </c>
      <c r="L775" s="24">
        <v>166332</v>
      </c>
    </row>
    <row r="776" spans="1:12" ht="38.25" outlineLevel="7">
      <c r="A776" s="25" t="s">
        <v>97</v>
      </c>
      <c r="B776" s="26" t="s">
        <v>9</v>
      </c>
      <c r="C776" s="26" t="s">
        <v>69</v>
      </c>
      <c r="D776" s="26" t="s">
        <v>49</v>
      </c>
      <c r="E776" s="26" t="s">
        <v>22</v>
      </c>
      <c r="F776" s="26" t="s">
        <v>26</v>
      </c>
      <c r="G776" s="27" t="s">
        <v>16</v>
      </c>
      <c r="H776" s="23">
        <v>1151490.7</v>
      </c>
      <c r="I776" s="23">
        <v>1151490.7</v>
      </c>
      <c r="J776" s="23">
        <v>1242389.7</v>
      </c>
      <c r="K776" s="44">
        <v>1103048</v>
      </c>
      <c r="L776" s="24">
        <v>1034614.2</v>
      </c>
    </row>
    <row r="777" spans="1:12" s="3" customFormat="1" ht="25.5" outlineLevel="4">
      <c r="A777" s="16" t="s">
        <v>27</v>
      </c>
      <c r="B777" s="17" t="s">
        <v>9</v>
      </c>
      <c r="C777" s="17" t="s">
        <v>69</v>
      </c>
      <c r="D777" s="17" t="s">
        <v>49</v>
      </c>
      <c r="E777" s="17" t="s">
        <v>22</v>
      </c>
      <c r="F777" s="17" t="s">
        <v>28</v>
      </c>
      <c r="G777" s="18"/>
      <c r="H777" s="19">
        <f>H778+H779+H780</f>
        <v>198697.78</v>
      </c>
      <c r="I777" s="19">
        <f>I778+I779+I780</f>
        <v>198697.78</v>
      </c>
      <c r="J777" s="19">
        <f>J778+J779+J780</f>
        <v>194371</v>
      </c>
      <c r="K777" s="37">
        <f t="shared" ref="K777:L777" si="252">K778+K779+K780</f>
        <v>190338.57</v>
      </c>
      <c r="L777" s="38">
        <f t="shared" si="252"/>
        <v>178529.89</v>
      </c>
    </row>
    <row r="778" spans="1:12" ht="38.25" outlineLevel="7">
      <c r="A778" s="25" t="s">
        <v>95</v>
      </c>
      <c r="B778" s="26" t="s">
        <v>9</v>
      </c>
      <c r="C778" s="26" t="s">
        <v>69</v>
      </c>
      <c r="D778" s="26" t="s">
        <v>49</v>
      </c>
      <c r="E778" s="26" t="s">
        <v>22</v>
      </c>
      <c r="F778" s="26" t="s">
        <v>28</v>
      </c>
      <c r="G778" s="27" t="s">
        <v>16</v>
      </c>
      <c r="H778" s="23">
        <v>53162</v>
      </c>
      <c r="I778" s="23">
        <v>53162</v>
      </c>
      <c r="J778" s="23">
        <v>53162</v>
      </c>
      <c r="K778" s="44">
        <v>50925</v>
      </c>
      <c r="L778" s="24">
        <v>47766</v>
      </c>
    </row>
    <row r="779" spans="1:12" ht="38.25" outlineLevel="7">
      <c r="A779" s="25" t="s">
        <v>96</v>
      </c>
      <c r="B779" s="26" t="s">
        <v>9</v>
      </c>
      <c r="C779" s="26" t="s">
        <v>69</v>
      </c>
      <c r="D779" s="26" t="s">
        <v>49</v>
      </c>
      <c r="E779" s="26" t="s">
        <v>22</v>
      </c>
      <c r="F779" s="26" t="s">
        <v>28</v>
      </c>
      <c r="G779" s="27" t="s">
        <v>16</v>
      </c>
      <c r="H779" s="23">
        <v>20156.78</v>
      </c>
      <c r="I779" s="23">
        <v>20156.78</v>
      </c>
      <c r="J779" s="23">
        <v>15830</v>
      </c>
      <c r="K779" s="44">
        <v>19308.57</v>
      </c>
      <c r="L779" s="24">
        <v>18110.990000000002</v>
      </c>
    </row>
    <row r="780" spans="1:12" ht="38.25" outlineLevel="7">
      <c r="A780" s="25" t="s">
        <v>97</v>
      </c>
      <c r="B780" s="26" t="s">
        <v>9</v>
      </c>
      <c r="C780" s="26" t="s">
        <v>69</v>
      </c>
      <c r="D780" s="26" t="s">
        <v>49</v>
      </c>
      <c r="E780" s="26" t="s">
        <v>22</v>
      </c>
      <c r="F780" s="26" t="s">
        <v>28</v>
      </c>
      <c r="G780" s="27" t="s">
        <v>16</v>
      </c>
      <c r="H780" s="23">
        <v>125379</v>
      </c>
      <c r="I780" s="23">
        <v>125379</v>
      </c>
      <c r="J780" s="23">
        <v>125379</v>
      </c>
      <c r="K780" s="44">
        <v>120105</v>
      </c>
      <c r="L780" s="24">
        <v>112652.9</v>
      </c>
    </row>
    <row r="781" spans="1:12" s="3" customFormat="1" ht="25.5" outlineLevel="4">
      <c r="A781" s="16" t="s">
        <v>29</v>
      </c>
      <c r="B781" s="17" t="s">
        <v>9</v>
      </c>
      <c r="C781" s="17" t="s">
        <v>69</v>
      </c>
      <c r="D781" s="17" t="s">
        <v>49</v>
      </c>
      <c r="E781" s="17" t="s">
        <v>22</v>
      </c>
      <c r="F781" s="17" t="s">
        <v>30</v>
      </c>
      <c r="G781" s="18"/>
      <c r="H781" s="19">
        <f>H782+H783+H784</f>
        <v>551105.1</v>
      </c>
      <c r="I781" s="19">
        <f>I782+I783+I784</f>
        <v>551105.1</v>
      </c>
      <c r="J781" s="19">
        <f>J782+J783+J784</f>
        <v>552448.1</v>
      </c>
      <c r="K781" s="37">
        <f t="shared" ref="K781:L781" si="253">K782+K783+K784</f>
        <v>527920.1</v>
      </c>
      <c r="L781" s="38">
        <f t="shared" si="253"/>
        <v>495168</v>
      </c>
    </row>
    <row r="782" spans="1:12" ht="38.25" outlineLevel="7">
      <c r="A782" s="25" t="s">
        <v>95</v>
      </c>
      <c r="B782" s="26" t="s">
        <v>9</v>
      </c>
      <c r="C782" s="26" t="s">
        <v>69</v>
      </c>
      <c r="D782" s="26" t="s">
        <v>49</v>
      </c>
      <c r="E782" s="26" t="s">
        <v>22</v>
      </c>
      <c r="F782" s="26" t="s">
        <v>30</v>
      </c>
      <c r="G782" s="27" t="s">
        <v>16</v>
      </c>
      <c r="H782" s="23">
        <v>147448</v>
      </c>
      <c r="I782" s="23">
        <v>147448</v>
      </c>
      <c r="J782" s="23">
        <v>147448</v>
      </c>
      <c r="K782" s="44">
        <v>141244</v>
      </c>
      <c r="L782" s="24">
        <v>132481</v>
      </c>
    </row>
    <row r="783" spans="1:12" ht="38.25" outlineLevel="7">
      <c r="A783" s="25" t="s">
        <v>96</v>
      </c>
      <c r="B783" s="26" t="s">
        <v>9</v>
      </c>
      <c r="C783" s="26" t="s">
        <v>69</v>
      </c>
      <c r="D783" s="26" t="s">
        <v>49</v>
      </c>
      <c r="E783" s="26" t="s">
        <v>22</v>
      </c>
      <c r="F783" s="26" t="s">
        <v>30</v>
      </c>
      <c r="G783" s="27" t="s">
        <v>16</v>
      </c>
      <c r="H783" s="23">
        <v>55907</v>
      </c>
      <c r="I783" s="23">
        <v>55907</v>
      </c>
      <c r="J783" s="23">
        <v>29811</v>
      </c>
      <c r="K783" s="44">
        <v>53556.1</v>
      </c>
      <c r="L783" s="24">
        <v>50233</v>
      </c>
    </row>
    <row r="784" spans="1:12" ht="38.25" outlineLevel="7">
      <c r="A784" s="25" t="s">
        <v>97</v>
      </c>
      <c r="B784" s="26" t="s">
        <v>9</v>
      </c>
      <c r="C784" s="26" t="s">
        <v>69</v>
      </c>
      <c r="D784" s="26" t="s">
        <v>49</v>
      </c>
      <c r="E784" s="26" t="s">
        <v>22</v>
      </c>
      <c r="F784" s="26" t="s">
        <v>30</v>
      </c>
      <c r="G784" s="27" t="s">
        <v>16</v>
      </c>
      <c r="H784" s="23">
        <v>347750.1</v>
      </c>
      <c r="I784" s="23">
        <v>347750.1</v>
      </c>
      <c r="J784" s="23">
        <v>375189.1</v>
      </c>
      <c r="K784" s="44">
        <v>333120</v>
      </c>
      <c r="L784" s="24">
        <v>312454</v>
      </c>
    </row>
    <row r="785" spans="1:12" s="3" customFormat="1" outlineLevel="4">
      <c r="A785" s="16" t="s">
        <v>33</v>
      </c>
      <c r="B785" s="17" t="s">
        <v>9</v>
      </c>
      <c r="C785" s="17" t="s">
        <v>69</v>
      </c>
      <c r="D785" s="17" t="s">
        <v>49</v>
      </c>
      <c r="E785" s="17" t="s">
        <v>22</v>
      </c>
      <c r="F785" s="17" t="s">
        <v>34</v>
      </c>
      <c r="G785" s="18"/>
      <c r="H785" s="19">
        <f>H786+H787</f>
        <v>48513.94</v>
      </c>
      <c r="I785" s="19">
        <f>I786+I787</f>
        <v>48513.94</v>
      </c>
      <c r="J785" s="19">
        <f>J786+J787</f>
        <v>48513.94</v>
      </c>
      <c r="K785" s="37">
        <f t="shared" ref="K785:L785" si="254">K786+K787</f>
        <v>46472.959999999999</v>
      </c>
      <c r="L785" s="38">
        <f t="shared" si="254"/>
        <v>43589.780000000006</v>
      </c>
    </row>
    <row r="786" spans="1:12" ht="38.25" outlineLevel="7">
      <c r="A786" s="25" t="s">
        <v>95</v>
      </c>
      <c r="B786" s="26" t="s">
        <v>9</v>
      </c>
      <c r="C786" s="26" t="s">
        <v>69</v>
      </c>
      <c r="D786" s="26" t="s">
        <v>49</v>
      </c>
      <c r="E786" s="26" t="s">
        <v>22</v>
      </c>
      <c r="F786" s="26" t="s">
        <v>34</v>
      </c>
      <c r="G786" s="27" t="s">
        <v>16</v>
      </c>
      <c r="H786" s="23">
        <v>2094.04</v>
      </c>
      <c r="I786" s="23">
        <v>2094.04</v>
      </c>
      <c r="J786" s="23">
        <v>2094.04</v>
      </c>
      <c r="K786" s="44">
        <v>2005.96</v>
      </c>
      <c r="L786" s="24">
        <v>1881.98</v>
      </c>
    </row>
    <row r="787" spans="1:12" ht="38.25" outlineLevel="7">
      <c r="A787" s="25" t="s">
        <v>97</v>
      </c>
      <c r="B787" s="26" t="s">
        <v>9</v>
      </c>
      <c r="C787" s="26" t="s">
        <v>69</v>
      </c>
      <c r="D787" s="26" t="s">
        <v>49</v>
      </c>
      <c r="E787" s="26" t="s">
        <v>22</v>
      </c>
      <c r="F787" s="26" t="s">
        <v>34</v>
      </c>
      <c r="G787" s="27" t="s">
        <v>16</v>
      </c>
      <c r="H787" s="23">
        <v>46419.9</v>
      </c>
      <c r="I787" s="23">
        <v>46419.9</v>
      </c>
      <c r="J787" s="23">
        <v>46419.9</v>
      </c>
      <c r="K787" s="44">
        <v>44467</v>
      </c>
      <c r="L787" s="24">
        <v>41707.800000000003</v>
      </c>
    </row>
    <row r="788" spans="1:12" s="3" customFormat="1" outlineLevel="4">
      <c r="A788" s="16" t="s">
        <v>35</v>
      </c>
      <c r="B788" s="17" t="s">
        <v>9</v>
      </c>
      <c r="C788" s="17" t="s">
        <v>69</v>
      </c>
      <c r="D788" s="17" t="s">
        <v>49</v>
      </c>
      <c r="E788" s="17" t="s">
        <v>22</v>
      </c>
      <c r="F788" s="17" t="s">
        <v>36</v>
      </c>
      <c r="G788" s="18"/>
      <c r="H788" s="19">
        <f>H789+H790</f>
        <v>63414.43</v>
      </c>
      <c r="I788" s="19">
        <f>I789+I790</f>
        <v>63414.43</v>
      </c>
      <c r="J788" s="19">
        <f>J789+J790</f>
        <v>63414.43</v>
      </c>
      <c r="K788" s="37">
        <f t="shared" ref="K788:L788" si="255">K789+K790</f>
        <v>60746.58</v>
      </c>
      <c r="L788" s="38">
        <f t="shared" si="255"/>
        <v>56977.86</v>
      </c>
    </row>
    <row r="789" spans="1:12" ht="38.25" outlineLevel="7">
      <c r="A789" s="25" t="s">
        <v>95</v>
      </c>
      <c r="B789" s="26" t="s">
        <v>9</v>
      </c>
      <c r="C789" s="26" t="s">
        <v>69</v>
      </c>
      <c r="D789" s="26" t="s">
        <v>49</v>
      </c>
      <c r="E789" s="26" t="s">
        <v>22</v>
      </c>
      <c r="F789" s="26" t="s">
        <v>36</v>
      </c>
      <c r="G789" s="27" t="s">
        <v>16</v>
      </c>
      <c r="H789" s="23">
        <v>6883.43</v>
      </c>
      <c r="I789" s="23">
        <v>6883.43</v>
      </c>
      <c r="J789" s="23">
        <v>6883.43</v>
      </c>
      <c r="K789" s="44">
        <v>6593.98</v>
      </c>
      <c r="L789" s="24">
        <v>6184.96</v>
      </c>
    </row>
    <row r="790" spans="1:12" ht="38.25" outlineLevel="7">
      <c r="A790" s="25" t="s">
        <v>97</v>
      </c>
      <c r="B790" s="26" t="s">
        <v>9</v>
      </c>
      <c r="C790" s="26" t="s">
        <v>69</v>
      </c>
      <c r="D790" s="26" t="s">
        <v>49</v>
      </c>
      <c r="E790" s="26" t="s">
        <v>22</v>
      </c>
      <c r="F790" s="26" t="s">
        <v>36</v>
      </c>
      <c r="G790" s="27" t="s">
        <v>16</v>
      </c>
      <c r="H790" s="23">
        <v>56531</v>
      </c>
      <c r="I790" s="23">
        <v>56531</v>
      </c>
      <c r="J790" s="23">
        <v>56531</v>
      </c>
      <c r="K790" s="44">
        <v>54152.6</v>
      </c>
      <c r="L790" s="24">
        <v>50792.9</v>
      </c>
    </row>
    <row r="791" spans="1:12" s="3" customFormat="1" outlineLevel="4">
      <c r="A791" s="16" t="s">
        <v>37</v>
      </c>
      <c r="B791" s="17" t="s">
        <v>9</v>
      </c>
      <c r="C791" s="17" t="s">
        <v>69</v>
      </c>
      <c r="D791" s="17" t="s">
        <v>49</v>
      </c>
      <c r="E791" s="17" t="s">
        <v>22</v>
      </c>
      <c r="F791" s="17" t="s">
        <v>38</v>
      </c>
      <c r="G791" s="18"/>
      <c r="H791" s="19">
        <f>H792+H793</f>
        <v>21500.329999999998</v>
      </c>
      <c r="I791" s="19">
        <f>I792+I793</f>
        <v>21500.329999999998</v>
      </c>
      <c r="J791" s="19">
        <f>J792+J793</f>
        <v>21500.329999999998</v>
      </c>
      <c r="K791" s="37">
        <f t="shared" ref="K791:L791" si="256">K792+K793</f>
        <v>20595.809999999998</v>
      </c>
      <c r="L791" s="38">
        <f t="shared" si="256"/>
        <v>19318.05</v>
      </c>
    </row>
    <row r="792" spans="1:12" ht="38.25" outlineLevel="7">
      <c r="A792" s="25" t="s">
        <v>95</v>
      </c>
      <c r="B792" s="26" t="s">
        <v>9</v>
      </c>
      <c r="C792" s="26" t="s">
        <v>69</v>
      </c>
      <c r="D792" s="26" t="s">
        <v>49</v>
      </c>
      <c r="E792" s="26" t="s">
        <v>22</v>
      </c>
      <c r="F792" s="26" t="s">
        <v>38</v>
      </c>
      <c r="G792" s="27" t="s">
        <v>16</v>
      </c>
      <c r="H792" s="23">
        <v>1360.03</v>
      </c>
      <c r="I792" s="23">
        <v>1360.03</v>
      </c>
      <c r="J792" s="23">
        <v>1360.03</v>
      </c>
      <c r="K792" s="44">
        <v>1303.01</v>
      </c>
      <c r="L792" s="24">
        <v>1221.95</v>
      </c>
    </row>
    <row r="793" spans="1:12" ht="38.25" outlineLevel="7">
      <c r="A793" s="25" t="s">
        <v>97</v>
      </c>
      <c r="B793" s="26" t="s">
        <v>9</v>
      </c>
      <c r="C793" s="26" t="s">
        <v>69</v>
      </c>
      <c r="D793" s="26" t="s">
        <v>49</v>
      </c>
      <c r="E793" s="26" t="s">
        <v>22</v>
      </c>
      <c r="F793" s="26" t="s">
        <v>38</v>
      </c>
      <c r="G793" s="27" t="s">
        <v>16</v>
      </c>
      <c r="H793" s="23">
        <v>20140.3</v>
      </c>
      <c r="I793" s="23">
        <v>20140.3</v>
      </c>
      <c r="J793" s="23">
        <v>20140.3</v>
      </c>
      <c r="K793" s="44">
        <v>19292.8</v>
      </c>
      <c r="L793" s="24">
        <v>18096.099999999999</v>
      </c>
    </row>
    <row r="794" spans="1:12" s="3" customFormat="1" outlineLevel="4">
      <c r="A794" s="16" t="s">
        <v>44</v>
      </c>
      <c r="B794" s="17" t="s">
        <v>9</v>
      </c>
      <c r="C794" s="17" t="s">
        <v>69</v>
      </c>
      <c r="D794" s="17" t="s">
        <v>49</v>
      </c>
      <c r="E794" s="17" t="s">
        <v>22</v>
      </c>
      <c r="F794" s="17" t="s">
        <v>45</v>
      </c>
      <c r="G794" s="18"/>
      <c r="H794" s="19">
        <f>H795+H796+H797</f>
        <v>438263.99</v>
      </c>
      <c r="I794" s="19">
        <f>I795+I796+I797</f>
        <v>438263.99</v>
      </c>
      <c r="J794" s="19">
        <f>J795+J796+J797</f>
        <v>438263.99</v>
      </c>
      <c r="K794" s="37">
        <f t="shared" ref="K794:L794" si="257">K795+K796+K797</f>
        <v>419826.22</v>
      </c>
      <c r="L794" s="38">
        <f t="shared" si="257"/>
        <v>393780.19</v>
      </c>
    </row>
    <row r="795" spans="1:12" ht="38.25" outlineLevel="7">
      <c r="A795" s="25" t="s">
        <v>95</v>
      </c>
      <c r="B795" s="26" t="s">
        <v>9</v>
      </c>
      <c r="C795" s="26" t="s">
        <v>69</v>
      </c>
      <c r="D795" s="26" t="s">
        <v>49</v>
      </c>
      <c r="E795" s="26" t="s">
        <v>22</v>
      </c>
      <c r="F795" s="26" t="s">
        <v>45</v>
      </c>
      <c r="G795" s="27" t="s">
        <v>16</v>
      </c>
      <c r="H795" s="23">
        <v>175163</v>
      </c>
      <c r="I795" s="23">
        <v>175163</v>
      </c>
      <c r="J795" s="23">
        <v>175163</v>
      </c>
      <c r="K795" s="44">
        <v>167595</v>
      </c>
      <c r="L795" s="24">
        <v>157197</v>
      </c>
    </row>
    <row r="796" spans="1:12" ht="38.25" outlineLevel="7">
      <c r="A796" s="25" t="s">
        <v>96</v>
      </c>
      <c r="B796" s="26" t="s">
        <v>9</v>
      </c>
      <c r="C796" s="26" t="s">
        <v>69</v>
      </c>
      <c r="D796" s="26" t="s">
        <v>49</v>
      </c>
      <c r="E796" s="26" t="s">
        <v>22</v>
      </c>
      <c r="F796" s="26" t="s">
        <v>45</v>
      </c>
      <c r="G796" s="27" t="s">
        <v>16</v>
      </c>
      <c r="H796" s="23">
        <v>48655.99</v>
      </c>
      <c r="I796" s="23">
        <v>48655.99</v>
      </c>
      <c r="J796" s="23">
        <v>48655.99</v>
      </c>
      <c r="K796" s="44">
        <v>46554.02</v>
      </c>
      <c r="L796" s="24">
        <v>43665.99</v>
      </c>
    </row>
    <row r="797" spans="1:12" ht="38.25" outlineLevel="7">
      <c r="A797" s="25" t="s">
        <v>97</v>
      </c>
      <c r="B797" s="26" t="s">
        <v>9</v>
      </c>
      <c r="C797" s="26" t="s">
        <v>69</v>
      </c>
      <c r="D797" s="26" t="s">
        <v>49</v>
      </c>
      <c r="E797" s="26" t="s">
        <v>22</v>
      </c>
      <c r="F797" s="26" t="s">
        <v>45</v>
      </c>
      <c r="G797" s="27" t="s">
        <v>16</v>
      </c>
      <c r="H797" s="23">
        <v>214445</v>
      </c>
      <c r="I797" s="23">
        <v>214445</v>
      </c>
      <c r="J797" s="23">
        <v>214445</v>
      </c>
      <c r="K797" s="44">
        <v>205677.2</v>
      </c>
      <c r="L797" s="24">
        <v>192917.2</v>
      </c>
    </row>
    <row r="798" spans="1:12" s="3" customFormat="1" outlineLevel="4">
      <c r="A798" s="16" t="s">
        <v>13</v>
      </c>
      <c r="B798" s="17" t="s">
        <v>9</v>
      </c>
      <c r="C798" s="17" t="s">
        <v>69</v>
      </c>
      <c r="D798" s="17" t="s">
        <v>49</v>
      </c>
      <c r="E798" s="17" t="s">
        <v>22</v>
      </c>
      <c r="F798" s="17" t="s">
        <v>14</v>
      </c>
      <c r="G798" s="18"/>
      <c r="H798" s="19">
        <f>H799+H800</f>
        <v>110639.14000000001</v>
      </c>
      <c r="I798" s="19">
        <f>I799+I800</f>
        <v>110639.14000000001</v>
      </c>
      <c r="J798" s="19">
        <f>J799+J800</f>
        <v>110639.14000000001</v>
      </c>
      <c r="K798" s="37">
        <f t="shared" ref="K798:L798" si="258">K799+K800</f>
        <v>121443.44</v>
      </c>
      <c r="L798" s="38">
        <f t="shared" si="258"/>
        <v>113909.08</v>
      </c>
    </row>
    <row r="799" spans="1:12" ht="38.25" outlineLevel="7">
      <c r="A799" s="25" t="s">
        <v>95</v>
      </c>
      <c r="B799" s="26" t="s">
        <v>9</v>
      </c>
      <c r="C799" s="26" t="s">
        <v>69</v>
      </c>
      <c r="D799" s="26" t="s">
        <v>49</v>
      </c>
      <c r="E799" s="26" t="s">
        <v>22</v>
      </c>
      <c r="F799" s="26" t="s">
        <v>14</v>
      </c>
      <c r="G799" s="27" t="s">
        <v>16</v>
      </c>
      <c r="H799" s="23">
        <v>16641.04</v>
      </c>
      <c r="I799" s="23">
        <v>16641.04</v>
      </c>
      <c r="J799" s="23">
        <v>16641.04</v>
      </c>
      <c r="K799" s="44">
        <v>17285.04</v>
      </c>
      <c r="L799" s="24">
        <v>17150.98</v>
      </c>
    </row>
    <row r="800" spans="1:12" ht="38.25" outlineLevel="7">
      <c r="A800" s="25" t="s">
        <v>97</v>
      </c>
      <c r="B800" s="26" t="s">
        <v>9</v>
      </c>
      <c r="C800" s="26" t="s">
        <v>69</v>
      </c>
      <c r="D800" s="26" t="s">
        <v>49</v>
      </c>
      <c r="E800" s="26" t="s">
        <v>22</v>
      </c>
      <c r="F800" s="26" t="s">
        <v>14</v>
      </c>
      <c r="G800" s="27" t="s">
        <v>16</v>
      </c>
      <c r="H800" s="23">
        <v>93998.1</v>
      </c>
      <c r="I800" s="23">
        <v>93998.1</v>
      </c>
      <c r="J800" s="23">
        <v>93998.1</v>
      </c>
      <c r="K800" s="44">
        <v>104158.39999999999</v>
      </c>
      <c r="L800" s="24">
        <v>96758.1</v>
      </c>
    </row>
    <row r="801" spans="1:12" ht="25.5" outlineLevel="2" collapsed="1">
      <c r="A801" s="29" t="s">
        <v>19</v>
      </c>
      <c r="B801" s="30" t="s">
        <v>9</v>
      </c>
      <c r="C801" s="30" t="s">
        <v>69</v>
      </c>
      <c r="D801" s="30" t="s">
        <v>50</v>
      </c>
      <c r="E801" s="30" t="s">
        <v>12</v>
      </c>
      <c r="F801" s="30"/>
      <c r="G801" s="31"/>
      <c r="H801" s="32">
        <f>H802</f>
        <v>5179568.45</v>
      </c>
      <c r="I801" s="32">
        <f>I802</f>
        <v>5179568.45</v>
      </c>
      <c r="J801" s="32">
        <f>J802</f>
        <v>5314688.45</v>
      </c>
      <c r="K801" s="39">
        <f t="shared" ref="K801:L801" si="259">K802</f>
        <v>5041762.93</v>
      </c>
      <c r="L801" s="38">
        <f t="shared" si="259"/>
        <v>4728971.8099999987</v>
      </c>
    </row>
    <row r="802" spans="1:12" ht="51" outlineLevel="3">
      <c r="A802" s="29" t="s">
        <v>21</v>
      </c>
      <c r="B802" s="30" t="s">
        <v>9</v>
      </c>
      <c r="C802" s="30" t="s">
        <v>69</v>
      </c>
      <c r="D802" s="30" t="s">
        <v>50</v>
      </c>
      <c r="E802" s="30" t="s">
        <v>22</v>
      </c>
      <c r="F802" s="30"/>
      <c r="G802" s="31"/>
      <c r="H802" s="32">
        <f>H803+H805+H808+H810+H813+H815+H817+H819+H821+H824+H826</f>
        <v>5179568.45</v>
      </c>
      <c r="I802" s="32">
        <f>I803+I805+I808+I810+I813+I815+I817+I819+I821+I824+I826</f>
        <v>5179568.45</v>
      </c>
      <c r="J802" s="60">
        <f>J803+J805+J808+J810+J813+J815+J817+J819+J821+J824+J826</f>
        <v>5314688.45</v>
      </c>
      <c r="K802" s="39">
        <f t="shared" ref="K802:L802" si="260">K803+K805+K808+K810+K813+K815+K817+K819+K821+K824+K826</f>
        <v>5041762.93</v>
      </c>
      <c r="L802" s="38">
        <f t="shared" si="260"/>
        <v>4728971.8099999987</v>
      </c>
    </row>
    <row r="803" spans="1:12" outlineLevel="4">
      <c r="A803" s="29" t="s">
        <v>23</v>
      </c>
      <c r="B803" s="30" t="s">
        <v>9</v>
      </c>
      <c r="C803" s="30" t="s">
        <v>69</v>
      </c>
      <c r="D803" s="30" t="s">
        <v>50</v>
      </c>
      <c r="E803" s="30" t="s">
        <v>22</v>
      </c>
      <c r="F803" s="30" t="s">
        <v>24</v>
      </c>
      <c r="G803" s="31"/>
      <c r="H803" s="32">
        <f>H804</f>
        <v>702698.8</v>
      </c>
      <c r="I803" s="32">
        <f>I804</f>
        <v>702698.8</v>
      </c>
      <c r="J803" s="32">
        <f>J804</f>
        <v>767119.8</v>
      </c>
      <c r="K803" s="39">
        <f t="shared" ref="K803:L803" si="261">K804</f>
        <v>673411.11</v>
      </c>
      <c r="L803" s="38">
        <f t="shared" si="261"/>
        <v>631632.65</v>
      </c>
    </row>
    <row r="804" spans="1:12" ht="38.25" outlineLevel="7">
      <c r="A804" s="25" t="s">
        <v>142</v>
      </c>
      <c r="B804" s="26" t="s">
        <v>9</v>
      </c>
      <c r="C804" s="26" t="s">
        <v>69</v>
      </c>
      <c r="D804" s="26" t="s">
        <v>50</v>
      </c>
      <c r="E804" s="26" t="s">
        <v>22</v>
      </c>
      <c r="F804" s="26" t="s">
        <v>24</v>
      </c>
      <c r="G804" s="27" t="s">
        <v>16</v>
      </c>
      <c r="H804" s="23">
        <v>702698.8</v>
      </c>
      <c r="I804" s="23">
        <v>702698.8</v>
      </c>
      <c r="J804" s="23">
        <v>767119.8</v>
      </c>
      <c r="K804" s="44">
        <v>673411.11</v>
      </c>
      <c r="L804" s="24">
        <v>631632.65</v>
      </c>
    </row>
    <row r="805" spans="1:12" s="3" customFormat="1" outlineLevel="4">
      <c r="A805" s="16" t="s">
        <v>25</v>
      </c>
      <c r="B805" s="17" t="s">
        <v>9</v>
      </c>
      <c r="C805" s="17" t="s">
        <v>69</v>
      </c>
      <c r="D805" s="17" t="s">
        <v>50</v>
      </c>
      <c r="E805" s="17" t="s">
        <v>22</v>
      </c>
      <c r="F805" s="17" t="s">
        <v>26</v>
      </c>
      <c r="G805" s="18"/>
      <c r="H805" s="19">
        <f>H806+H807</f>
        <v>2166630.7000000002</v>
      </c>
      <c r="I805" s="19">
        <f>I806+I807</f>
        <v>2166630.7000000002</v>
      </c>
      <c r="J805" s="19">
        <f>J806+J807</f>
        <v>2211056.7000000002</v>
      </c>
      <c r="K805" s="37">
        <f t="shared" ref="K805:L805" si="262">K806+K807</f>
        <v>2075205.7</v>
      </c>
      <c r="L805" s="38">
        <f t="shared" si="262"/>
        <v>1946459.9</v>
      </c>
    </row>
    <row r="806" spans="1:12" ht="38.25" outlineLevel="7">
      <c r="A806" s="25" t="s">
        <v>98</v>
      </c>
      <c r="B806" s="26" t="s">
        <v>9</v>
      </c>
      <c r="C806" s="26" t="s">
        <v>69</v>
      </c>
      <c r="D806" s="26" t="s">
        <v>50</v>
      </c>
      <c r="E806" s="26" t="s">
        <v>22</v>
      </c>
      <c r="F806" s="26" t="s">
        <v>26</v>
      </c>
      <c r="G806" s="27" t="s">
        <v>16</v>
      </c>
      <c r="H806" s="23">
        <v>437700</v>
      </c>
      <c r="I806" s="23">
        <v>437700</v>
      </c>
      <c r="J806" s="23">
        <v>437700</v>
      </c>
      <c r="K806" s="44">
        <v>419286</v>
      </c>
      <c r="L806" s="24">
        <v>393273</v>
      </c>
    </row>
    <row r="807" spans="1:12" ht="38.25" outlineLevel="7">
      <c r="A807" s="25" t="s">
        <v>141</v>
      </c>
      <c r="B807" s="26" t="s">
        <v>9</v>
      </c>
      <c r="C807" s="26" t="s">
        <v>69</v>
      </c>
      <c r="D807" s="26" t="s">
        <v>50</v>
      </c>
      <c r="E807" s="26" t="s">
        <v>22</v>
      </c>
      <c r="F807" s="26" t="s">
        <v>26</v>
      </c>
      <c r="G807" s="27" t="s">
        <v>16</v>
      </c>
      <c r="H807" s="23">
        <v>1728930.7</v>
      </c>
      <c r="I807" s="23">
        <v>1728930.7</v>
      </c>
      <c r="J807" s="23">
        <v>1773356.7</v>
      </c>
      <c r="K807" s="44">
        <v>1655919.7</v>
      </c>
      <c r="L807" s="24">
        <v>1553186.9</v>
      </c>
    </row>
    <row r="808" spans="1:12" s="3" customFormat="1" ht="25.5" outlineLevel="4">
      <c r="A808" s="16" t="s">
        <v>27</v>
      </c>
      <c r="B808" s="17" t="s">
        <v>9</v>
      </c>
      <c r="C808" s="17" t="s">
        <v>69</v>
      </c>
      <c r="D808" s="17" t="s">
        <v>50</v>
      </c>
      <c r="E808" s="17" t="s">
        <v>22</v>
      </c>
      <c r="F808" s="17" t="s">
        <v>28</v>
      </c>
      <c r="G808" s="18"/>
      <c r="H808" s="19">
        <f>H809</f>
        <v>212214.98</v>
      </c>
      <c r="I808" s="19">
        <f>I809</f>
        <v>212214.98</v>
      </c>
      <c r="J808" s="19">
        <f>J809</f>
        <v>231721.98</v>
      </c>
      <c r="K808" s="37">
        <f t="shared" ref="K808:L808" si="263">K809</f>
        <v>216972.88</v>
      </c>
      <c r="L808" s="38">
        <f t="shared" si="263"/>
        <v>203511.9</v>
      </c>
    </row>
    <row r="809" spans="1:12" ht="38.25" outlineLevel="7">
      <c r="A809" s="25" t="s">
        <v>141</v>
      </c>
      <c r="B809" s="26" t="s">
        <v>9</v>
      </c>
      <c r="C809" s="26" t="s">
        <v>69</v>
      </c>
      <c r="D809" s="26" t="s">
        <v>50</v>
      </c>
      <c r="E809" s="26" t="s">
        <v>22</v>
      </c>
      <c r="F809" s="26" t="s">
        <v>28</v>
      </c>
      <c r="G809" s="27" t="s">
        <v>16</v>
      </c>
      <c r="H809" s="23">
        <v>212214.98</v>
      </c>
      <c r="I809" s="23">
        <v>212214.98</v>
      </c>
      <c r="J809" s="23">
        <v>231721.98</v>
      </c>
      <c r="K809" s="44">
        <v>216972.88</v>
      </c>
      <c r="L809" s="24">
        <v>203511.9</v>
      </c>
    </row>
    <row r="810" spans="1:12" s="3" customFormat="1" ht="25.5" outlineLevel="4">
      <c r="A810" s="16" t="s">
        <v>29</v>
      </c>
      <c r="B810" s="17" t="s">
        <v>9</v>
      </c>
      <c r="C810" s="17" t="s">
        <v>69</v>
      </c>
      <c r="D810" s="17" t="s">
        <v>50</v>
      </c>
      <c r="E810" s="17" t="s">
        <v>22</v>
      </c>
      <c r="F810" s="17" t="s">
        <v>30</v>
      </c>
      <c r="G810" s="18"/>
      <c r="H810" s="19">
        <f>H811+H812</f>
        <v>712282.4</v>
      </c>
      <c r="I810" s="19">
        <f>I811+I812</f>
        <v>712282.4</v>
      </c>
      <c r="J810" s="19">
        <f>J811+J812</f>
        <v>719048.4</v>
      </c>
      <c r="K810" s="37">
        <f t="shared" ref="K810:L810" si="264">K811+K812</f>
        <v>668630.9</v>
      </c>
      <c r="L810" s="38">
        <f t="shared" si="264"/>
        <v>627149</v>
      </c>
    </row>
    <row r="811" spans="1:12" ht="38.25" outlineLevel="7">
      <c r="A811" s="25" t="s">
        <v>153</v>
      </c>
      <c r="B811" s="26" t="s">
        <v>9</v>
      </c>
      <c r="C811" s="26" t="s">
        <v>69</v>
      </c>
      <c r="D811" s="26" t="s">
        <v>50</v>
      </c>
      <c r="E811" s="26" t="s">
        <v>22</v>
      </c>
      <c r="F811" s="26" t="s">
        <v>30</v>
      </c>
      <c r="G811" s="27" t="s">
        <v>16</v>
      </c>
      <c r="H811" s="23">
        <v>143870</v>
      </c>
      <c r="I811" s="23">
        <v>143870</v>
      </c>
      <c r="J811" s="23">
        <v>143870</v>
      </c>
      <c r="K811" s="44">
        <v>137817</v>
      </c>
      <c r="L811" s="24">
        <v>129267</v>
      </c>
    </row>
    <row r="812" spans="1:12" ht="38.25" outlineLevel="7">
      <c r="A812" s="25" t="s">
        <v>141</v>
      </c>
      <c r="B812" s="26" t="s">
        <v>9</v>
      </c>
      <c r="C812" s="26" t="s">
        <v>69</v>
      </c>
      <c r="D812" s="26" t="s">
        <v>50</v>
      </c>
      <c r="E812" s="26" t="s">
        <v>22</v>
      </c>
      <c r="F812" s="26" t="s">
        <v>30</v>
      </c>
      <c r="G812" s="27" t="s">
        <v>16</v>
      </c>
      <c r="H812" s="23">
        <v>568412.4</v>
      </c>
      <c r="I812" s="23">
        <v>568412.4</v>
      </c>
      <c r="J812" s="23">
        <v>575178.4</v>
      </c>
      <c r="K812" s="44">
        <v>530813.9</v>
      </c>
      <c r="L812" s="24">
        <v>497882</v>
      </c>
    </row>
    <row r="813" spans="1:12" s="3" customFormat="1" outlineLevel="4">
      <c r="A813" s="16" t="s">
        <v>31</v>
      </c>
      <c r="B813" s="17" t="s">
        <v>9</v>
      </c>
      <c r="C813" s="17" t="s">
        <v>69</v>
      </c>
      <c r="D813" s="17" t="s">
        <v>50</v>
      </c>
      <c r="E813" s="17" t="s">
        <v>22</v>
      </c>
      <c r="F813" s="17" t="s">
        <v>32</v>
      </c>
      <c r="G813" s="18"/>
      <c r="H813" s="19">
        <f>H814</f>
        <v>6339.97</v>
      </c>
      <c r="I813" s="19">
        <f>I814</f>
        <v>6339.97</v>
      </c>
      <c r="J813" s="19">
        <f>J814</f>
        <v>6339.97</v>
      </c>
      <c r="K813" s="37">
        <f t="shared" ref="K813:L813" si="265">K814</f>
        <v>6073.25</v>
      </c>
      <c r="L813" s="38">
        <f t="shared" si="265"/>
        <v>5696.46</v>
      </c>
    </row>
    <row r="814" spans="1:12" ht="38.25" outlineLevel="7">
      <c r="A814" s="25" t="s">
        <v>141</v>
      </c>
      <c r="B814" s="26" t="s">
        <v>9</v>
      </c>
      <c r="C814" s="26" t="s">
        <v>69</v>
      </c>
      <c r="D814" s="26" t="s">
        <v>50</v>
      </c>
      <c r="E814" s="26" t="s">
        <v>22</v>
      </c>
      <c r="F814" s="26" t="s">
        <v>32</v>
      </c>
      <c r="G814" s="27" t="s">
        <v>16</v>
      </c>
      <c r="H814" s="23">
        <v>6339.97</v>
      </c>
      <c r="I814" s="23">
        <v>6339.97</v>
      </c>
      <c r="J814" s="23">
        <v>6339.97</v>
      </c>
      <c r="K814" s="44">
        <v>6073.25</v>
      </c>
      <c r="L814" s="24">
        <v>5696.46</v>
      </c>
    </row>
    <row r="815" spans="1:12" s="3" customFormat="1" outlineLevel="4">
      <c r="A815" s="16" t="s">
        <v>33</v>
      </c>
      <c r="B815" s="17" t="s">
        <v>9</v>
      </c>
      <c r="C815" s="17" t="s">
        <v>69</v>
      </c>
      <c r="D815" s="17" t="s">
        <v>50</v>
      </c>
      <c r="E815" s="17" t="s">
        <v>22</v>
      </c>
      <c r="F815" s="17" t="s">
        <v>34</v>
      </c>
      <c r="G815" s="18"/>
      <c r="H815" s="19">
        <f>H816</f>
        <v>82058</v>
      </c>
      <c r="I815" s="19">
        <f>I816</f>
        <v>82058</v>
      </c>
      <c r="J815" s="19">
        <f>J816</f>
        <v>82058</v>
      </c>
      <c r="K815" s="37">
        <f t="shared" ref="K815:L815" si="266">K816</f>
        <v>73526.87</v>
      </c>
      <c r="L815" s="38">
        <f t="shared" si="266"/>
        <v>68965.259999999995</v>
      </c>
    </row>
    <row r="816" spans="1:12" ht="38.25" outlineLevel="7">
      <c r="A816" s="25" t="s">
        <v>141</v>
      </c>
      <c r="B816" s="26" t="s">
        <v>9</v>
      </c>
      <c r="C816" s="26" t="s">
        <v>69</v>
      </c>
      <c r="D816" s="26" t="s">
        <v>50</v>
      </c>
      <c r="E816" s="26" t="s">
        <v>22</v>
      </c>
      <c r="F816" s="26" t="s">
        <v>34</v>
      </c>
      <c r="G816" s="27" t="s">
        <v>16</v>
      </c>
      <c r="H816" s="23">
        <v>82058</v>
      </c>
      <c r="I816" s="23">
        <v>82058</v>
      </c>
      <c r="J816" s="23">
        <v>82058</v>
      </c>
      <c r="K816" s="44">
        <v>73526.87</v>
      </c>
      <c r="L816" s="24">
        <v>68965.259999999995</v>
      </c>
    </row>
    <row r="817" spans="1:12" s="3" customFormat="1" outlineLevel="4">
      <c r="A817" s="16" t="s">
        <v>35</v>
      </c>
      <c r="B817" s="17" t="s">
        <v>9</v>
      </c>
      <c r="C817" s="17" t="s">
        <v>69</v>
      </c>
      <c r="D817" s="17" t="s">
        <v>50</v>
      </c>
      <c r="E817" s="17" t="s">
        <v>22</v>
      </c>
      <c r="F817" s="17" t="s">
        <v>36</v>
      </c>
      <c r="G817" s="18"/>
      <c r="H817" s="19">
        <f>H818</f>
        <v>85747</v>
      </c>
      <c r="I817" s="19">
        <f>I818</f>
        <v>85747</v>
      </c>
      <c r="J817" s="19">
        <f>J818</f>
        <v>85747</v>
      </c>
      <c r="K817" s="37">
        <f t="shared" ref="K817:L817" si="267">K818</f>
        <v>31550.47</v>
      </c>
      <c r="L817" s="38">
        <f t="shared" si="267"/>
        <v>29593.07</v>
      </c>
    </row>
    <row r="818" spans="1:12" ht="38.25" outlineLevel="7">
      <c r="A818" s="25" t="s">
        <v>141</v>
      </c>
      <c r="B818" s="26" t="s">
        <v>9</v>
      </c>
      <c r="C818" s="26" t="s">
        <v>69</v>
      </c>
      <c r="D818" s="26" t="s">
        <v>50</v>
      </c>
      <c r="E818" s="26" t="s">
        <v>22</v>
      </c>
      <c r="F818" s="26" t="s">
        <v>36</v>
      </c>
      <c r="G818" s="27" t="s">
        <v>16</v>
      </c>
      <c r="H818" s="23">
        <v>85747</v>
      </c>
      <c r="I818" s="23">
        <v>85747</v>
      </c>
      <c r="J818" s="23">
        <v>85747</v>
      </c>
      <c r="K818" s="44">
        <v>31550.47</v>
      </c>
      <c r="L818" s="24">
        <v>29593.07</v>
      </c>
    </row>
    <row r="819" spans="1:12" s="3" customFormat="1" outlineLevel="4">
      <c r="A819" s="16" t="s">
        <v>37</v>
      </c>
      <c r="B819" s="17" t="s">
        <v>9</v>
      </c>
      <c r="C819" s="17" t="s">
        <v>69</v>
      </c>
      <c r="D819" s="17" t="s">
        <v>50</v>
      </c>
      <c r="E819" s="17" t="s">
        <v>22</v>
      </c>
      <c r="F819" s="17" t="s">
        <v>38</v>
      </c>
      <c r="G819" s="18"/>
      <c r="H819" s="19">
        <f>H820</f>
        <v>5812</v>
      </c>
      <c r="I819" s="19">
        <f>I820</f>
        <v>5812</v>
      </c>
      <c r="J819" s="19">
        <f>J820</f>
        <v>5812</v>
      </c>
      <c r="K819" s="37">
        <f t="shared" ref="K819:L819" si="268">K820</f>
        <v>2422.31</v>
      </c>
      <c r="L819" s="38">
        <f t="shared" si="268"/>
        <v>2272.0300000000002</v>
      </c>
    </row>
    <row r="820" spans="1:12" ht="38.25" outlineLevel="7">
      <c r="A820" s="25" t="s">
        <v>141</v>
      </c>
      <c r="B820" s="26" t="s">
        <v>9</v>
      </c>
      <c r="C820" s="26" t="s">
        <v>69</v>
      </c>
      <c r="D820" s="26" t="s">
        <v>50</v>
      </c>
      <c r="E820" s="26" t="s">
        <v>22</v>
      </c>
      <c r="F820" s="26" t="s">
        <v>38</v>
      </c>
      <c r="G820" s="27" t="s">
        <v>16</v>
      </c>
      <c r="H820" s="23">
        <v>5812</v>
      </c>
      <c r="I820" s="23">
        <v>5812</v>
      </c>
      <c r="J820" s="23">
        <v>5812</v>
      </c>
      <c r="K820" s="44">
        <v>2422.31</v>
      </c>
      <c r="L820" s="24">
        <v>2272.0300000000002</v>
      </c>
    </row>
    <row r="821" spans="1:12" s="3" customFormat="1" outlineLevel="4">
      <c r="A821" s="16" t="s">
        <v>44</v>
      </c>
      <c r="B821" s="17" t="s">
        <v>9</v>
      </c>
      <c r="C821" s="17" t="s">
        <v>69</v>
      </c>
      <c r="D821" s="17" t="s">
        <v>50</v>
      </c>
      <c r="E821" s="17" t="s">
        <v>22</v>
      </c>
      <c r="F821" s="17" t="s">
        <v>45</v>
      </c>
      <c r="G821" s="18"/>
      <c r="H821" s="19">
        <f>H822+H823</f>
        <v>1024266.29</v>
      </c>
      <c r="I821" s="19">
        <f>I822+I823</f>
        <v>1024266.29</v>
      </c>
      <c r="J821" s="19">
        <f>J822+J823</f>
        <v>1024266.29</v>
      </c>
      <c r="K821" s="37">
        <f t="shared" ref="K821:L821" si="269">K822+K823</f>
        <v>981175.41</v>
      </c>
      <c r="L821" s="38">
        <f t="shared" si="269"/>
        <v>920303.26</v>
      </c>
    </row>
    <row r="822" spans="1:12" ht="38.25" outlineLevel="7">
      <c r="A822" s="25" t="s">
        <v>98</v>
      </c>
      <c r="B822" s="26" t="s">
        <v>9</v>
      </c>
      <c r="C822" s="26" t="s">
        <v>69</v>
      </c>
      <c r="D822" s="26" t="s">
        <v>50</v>
      </c>
      <c r="E822" s="26" t="s">
        <v>22</v>
      </c>
      <c r="F822" s="26" t="s">
        <v>45</v>
      </c>
      <c r="G822" s="27" t="s">
        <v>16</v>
      </c>
      <c r="H822" s="23">
        <v>225556</v>
      </c>
      <c r="I822" s="23">
        <v>225556</v>
      </c>
      <c r="J822" s="23">
        <v>225556</v>
      </c>
      <c r="K822" s="44">
        <v>216066.4</v>
      </c>
      <c r="L822" s="24">
        <v>202661.3</v>
      </c>
    </row>
    <row r="823" spans="1:12" ht="38.25" outlineLevel="7">
      <c r="A823" s="25" t="s">
        <v>141</v>
      </c>
      <c r="B823" s="26" t="s">
        <v>9</v>
      </c>
      <c r="C823" s="26" t="s">
        <v>69</v>
      </c>
      <c r="D823" s="26" t="s">
        <v>50</v>
      </c>
      <c r="E823" s="26" t="s">
        <v>22</v>
      </c>
      <c r="F823" s="26" t="s">
        <v>45</v>
      </c>
      <c r="G823" s="27" t="s">
        <v>16</v>
      </c>
      <c r="H823" s="23">
        <v>798710.29</v>
      </c>
      <c r="I823" s="23">
        <v>798710.29</v>
      </c>
      <c r="J823" s="23">
        <v>798710.29</v>
      </c>
      <c r="K823" s="44">
        <v>765109.01</v>
      </c>
      <c r="L823" s="24">
        <v>717641.96</v>
      </c>
    </row>
    <row r="824" spans="1:12" s="3" customFormat="1" outlineLevel="4">
      <c r="A824" s="16" t="s">
        <v>46</v>
      </c>
      <c r="B824" s="17" t="s">
        <v>9</v>
      </c>
      <c r="C824" s="17" t="s">
        <v>69</v>
      </c>
      <c r="D824" s="17" t="s">
        <v>50</v>
      </c>
      <c r="E824" s="17" t="s">
        <v>22</v>
      </c>
      <c r="F824" s="17" t="s">
        <v>47</v>
      </c>
      <c r="G824" s="18"/>
      <c r="H824" s="19">
        <f>H825</f>
        <v>133010</v>
      </c>
      <c r="I824" s="19">
        <f>I825</f>
        <v>133010</v>
      </c>
      <c r="J824" s="19">
        <f>J825</f>
        <v>133010</v>
      </c>
      <c r="K824" s="37">
        <f t="shared" ref="K824:L824" si="270">K825</f>
        <v>259548.72</v>
      </c>
      <c r="L824" s="38">
        <f t="shared" si="270"/>
        <v>243446.31</v>
      </c>
    </row>
    <row r="825" spans="1:12" ht="38.25" outlineLevel="7">
      <c r="A825" s="25" t="s">
        <v>98</v>
      </c>
      <c r="B825" s="26" t="s">
        <v>9</v>
      </c>
      <c r="C825" s="26" t="s">
        <v>69</v>
      </c>
      <c r="D825" s="26" t="s">
        <v>50</v>
      </c>
      <c r="E825" s="26" t="s">
        <v>22</v>
      </c>
      <c r="F825" s="26" t="s">
        <v>47</v>
      </c>
      <c r="G825" s="27" t="s">
        <v>16</v>
      </c>
      <c r="H825" s="23">
        <v>133010</v>
      </c>
      <c r="I825" s="23">
        <v>133010</v>
      </c>
      <c r="J825" s="23">
        <v>133010</v>
      </c>
      <c r="K825" s="44">
        <v>259548.72</v>
      </c>
      <c r="L825" s="24">
        <v>243446.31</v>
      </c>
    </row>
    <row r="826" spans="1:12" s="3" customFormat="1" outlineLevel="4">
      <c r="A826" s="16" t="s">
        <v>13</v>
      </c>
      <c r="B826" s="17" t="s">
        <v>9</v>
      </c>
      <c r="C826" s="17" t="s">
        <v>69</v>
      </c>
      <c r="D826" s="17" t="s">
        <v>50</v>
      </c>
      <c r="E826" s="17" t="s">
        <v>22</v>
      </c>
      <c r="F826" s="17" t="s">
        <v>14</v>
      </c>
      <c r="G826" s="18"/>
      <c r="H826" s="19">
        <f>H827</f>
        <v>48508.31</v>
      </c>
      <c r="I826" s="19">
        <f>I827</f>
        <v>48508.31</v>
      </c>
      <c r="J826" s="19">
        <f>J827</f>
        <v>48508.31</v>
      </c>
      <c r="K826" s="37">
        <f t="shared" ref="K826:L826" si="271">K827</f>
        <v>53245.31</v>
      </c>
      <c r="L826" s="38">
        <f t="shared" si="271"/>
        <v>49941.97</v>
      </c>
    </row>
    <row r="827" spans="1:12" ht="38.25" outlineLevel="7">
      <c r="A827" s="25" t="s">
        <v>141</v>
      </c>
      <c r="B827" s="26" t="s">
        <v>9</v>
      </c>
      <c r="C827" s="26" t="s">
        <v>69</v>
      </c>
      <c r="D827" s="26" t="s">
        <v>50</v>
      </c>
      <c r="E827" s="26" t="s">
        <v>22</v>
      </c>
      <c r="F827" s="26" t="s">
        <v>14</v>
      </c>
      <c r="G827" s="27" t="s">
        <v>16</v>
      </c>
      <c r="H827" s="23">
        <v>48508.31</v>
      </c>
      <c r="I827" s="23">
        <v>48508.31</v>
      </c>
      <c r="J827" s="23">
        <v>48508.31</v>
      </c>
      <c r="K827" s="44">
        <v>53245.31</v>
      </c>
      <c r="L827" s="24">
        <v>49941.97</v>
      </c>
    </row>
    <row r="828" spans="1:12" ht="25.5" outlineLevel="2">
      <c r="A828" s="29" t="s">
        <v>19</v>
      </c>
      <c r="B828" s="30" t="s">
        <v>9</v>
      </c>
      <c r="C828" s="30" t="s">
        <v>69</v>
      </c>
      <c r="D828" s="30" t="s">
        <v>52</v>
      </c>
      <c r="E828" s="30" t="s">
        <v>12</v>
      </c>
      <c r="F828" s="30"/>
      <c r="G828" s="31"/>
      <c r="H828" s="32">
        <f>H829</f>
        <v>352863.97000000003</v>
      </c>
      <c r="I828" s="32">
        <f>I829</f>
        <v>352863.97000000003</v>
      </c>
      <c r="J828" s="32">
        <f>J829</f>
        <v>354929.97000000003</v>
      </c>
      <c r="K828" s="39">
        <f t="shared" ref="K828:L828" si="272">K829</f>
        <v>571733.60999999987</v>
      </c>
      <c r="L828" s="38">
        <f t="shared" si="272"/>
        <v>536263.26</v>
      </c>
    </row>
    <row r="829" spans="1:12" ht="51" outlineLevel="3">
      <c r="A829" s="29" t="s">
        <v>21</v>
      </c>
      <c r="B829" s="30" t="s">
        <v>9</v>
      </c>
      <c r="C829" s="30" t="s">
        <v>69</v>
      </c>
      <c r="D829" s="30" t="s">
        <v>52</v>
      </c>
      <c r="E829" s="30" t="s">
        <v>22</v>
      </c>
      <c r="F829" s="30"/>
      <c r="G829" s="31"/>
      <c r="H829" s="32">
        <f>H830+H832+H834+H836+H838+H840+H842</f>
        <v>352863.97000000003</v>
      </c>
      <c r="I829" s="32">
        <f>I830+I832+I834+I836+I838+I840+I842</f>
        <v>352863.97000000003</v>
      </c>
      <c r="J829" s="60">
        <f>J830+J832+J834+J836+J838+J840+J842</f>
        <v>354929.97000000003</v>
      </c>
      <c r="K829" s="39">
        <f t="shared" ref="K829:L829" si="273">K830+K832+K834+K836+K838+K840+K842</f>
        <v>571733.60999999987</v>
      </c>
      <c r="L829" s="47">
        <f t="shared" si="273"/>
        <v>536263.26</v>
      </c>
    </row>
    <row r="830" spans="1:12" outlineLevel="4">
      <c r="A830" s="29" t="s">
        <v>25</v>
      </c>
      <c r="B830" s="30" t="s">
        <v>9</v>
      </c>
      <c r="C830" s="30" t="s">
        <v>69</v>
      </c>
      <c r="D830" s="30" t="s">
        <v>52</v>
      </c>
      <c r="E830" s="30" t="s">
        <v>22</v>
      </c>
      <c r="F830" s="30" t="s">
        <v>26</v>
      </c>
      <c r="G830" s="31"/>
      <c r="H830" s="32">
        <f>H831</f>
        <v>203430.01</v>
      </c>
      <c r="I830" s="32">
        <f>I831</f>
        <v>203430.01</v>
      </c>
      <c r="J830" s="32">
        <f>J831</f>
        <v>205015.01</v>
      </c>
      <c r="K830" s="39">
        <f t="shared" ref="K830:L830" si="274">K831</f>
        <v>373643.1</v>
      </c>
      <c r="L830" s="38">
        <f t="shared" si="274"/>
        <v>350462.27</v>
      </c>
    </row>
    <row r="831" spans="1:12" ht="38.25" outlineLevel="7">
      <c r="A831" s="25" t="s">
        <v>101</v>
      </c>
      <c r="B831" s="26" t="s">
        <v>9</v>
      </c>
      <c r="C831" s="26" t="s">
        <v>69</v>
      </c>
      <c r="D831" s="26" t="s">
        <v>52</v>
      </c>
      <c r="E831" s="26" t="s">
        <v>22</v>
      </c>
      <c r="F831" s="26" t="s">
        <v>26</v>
      </c>
      <c r="G831" s="27" t="s">
        <v>16</v>
      </c>
      <c r="H831" s="23">
        <v>203430.01</v>
      </c>
      <c r="I831" s="23">
        <v>203430.01</v>
      </c>
      <c r="J831" s="23">
        <v>205015.01</v>
      </c>
      <c r="K831" s="44">
        <v>373643.1</v>
      </c>
      <c r="L831" s="24">
        <v>350462.27</v>
      </c>
    </row>
    <row r="832" spans="1:12" s="3" customFormat="1" ht="25.5" outlineLevel="4">
      <c r="A832" s="16" t="s">
        <v>29</v>
      </c>
      <c r="B832" s="17" t="s">
        <v>9</v>
      </c>
      <c r="C832" s="17" t="s">
        <v>69</v>
      </c>
      <c r="D832" s="17" t="s">
        <v>52</v>
      </c>
      <c r="E832" s="17" t="s">
        <v>22</v>
      </c>
      <c r="F832" s="17" t="s">
        <v>30</v>
      </c>
      <c r="G832" s="18"/>
      <c r="H832" s="32">
        <f>H833</f>
        <v>61430</v>
      </c>
      <c r="I832" s="32">
        <f>I833</f>
        <v>61430</v>
      </c>
      <c r="J832" s="32">
        <f>J833</f>
        <v>61911</v>
      </c>
      <c r="K832" s="39">
        <f t="shared" ref="K832:L832" si="275">K833</f>
        <v>112837.47</v>
      </c>
      <c r="L832" s="38">
        <f t="shared" si="275"/>
        <v>105837.04</v>
      </c>
    </row>
    <row r="833" spans="1:13" ht="38.25" outlineLevel="7">
      <c r="A833" s="25" t="s">
        <v>101</v>
      </c>
      <c r="B833" s="26" t="s">
        <v>9</v>
      </c>
      <c r="C833" s="26" t="s">
        <v>69</v>
      </c>
      <c r="D833" s="26" t="s">
        <v>52</v>
      </c>
      <c r="E833" s="26" t="s">
        <v>22</v>
      </c>
      <c r="F833" s="26" t="s">
        <v>30</v>
      </c>
      <c r="G833" s="27" t="s">
        <v>16</v>
      </c>
      <c r="H833" s="23">
        <v>61430</v>
      </c>
      <c r="I833" s="23">
        <v>61430</v>
      </c>
      <c r="J833" s="23">
        <v>61911</v>
      </c>
      <c r="K833" s="44">
        <v>112837.47</v>
      </c>
      <c r="L833" s="24">
        <v>105837.04</v>
      </c>
    </row>
    <row r="834" spans="1:13" s="3" customFormat="1" outlineLevel="4">
      <c r="A834" s="16" t="s">
        <v>33</v>
      </c>
      <c r="B834" s="17" t="s">
        <v>9</v>
      </c>
      <c r="C834" s="17" t="s">
        <v>69</v>
      </c>
      <c r="D834" s="17" t="s">
        <v>52</v>
      </c>
      <c r="E834" s="17" t="s">
        <v>22</v>
      </c>
      <c r="F834" s="17" t="s">
        <v>34</v>
      </c>
      <c r="G834" s="18"/>
      <c r="H834" s="19">
        <f>H835</f>
        <v>21520.23</v>
      </c>
      <c r="I834" s="19">
        <f>I835</f>
        <v>21520.23</v>
      </c>
      <c r="J834" s="19">
        <f>J835</f>
        <v>21520.23</v>
      </c>
      <c r="K834" s="37">
        <f t="shared" ref="K834:L834" si="276">K835</f>
        <v>20614.87</v>
      </c>
      <c r="L834" s="38">
        <f t="shared" si="276"/>
        <v>19335.919999999998</v>
      </c>
    </row>
    <row r="835" spans="1:13" ht="38.25" outlineLevel="7">
      <c r="A835" s="25" t="s">
        <v>101</v>
      </c>
      <c r="B835" s="26" t="s">
        <v>9</v>
      </c>
      <c r="C835" s="26" t="s">
        <v>69</v>
      </c>
      <c r="D835" s="26" t="s">
        <v>52</v>
      </c>
      <c r="E835" s="26" t="s">
        <v>22</v>
      </c>
      <c r="F835" s="26" t="s">
        <v>34</v>
      </c>
      <c r="G835" s="27" t="s">
        <v>16</v>
      </c>
      <c r="H835" s="23">
        <v>21520.23</v>
      </c>
      <c r="I835" s="23">
        <v>21520.23</v>
      </c>
      <c r="J835" s="23">
        <v>21520.23</v>
      </c>
      <c r="K835" s="44">
        <v>20614.87</v>
      </c>
      <c r="L835" s="24">
        <v>19335.919999999998</v>
      </c>
    </row>
    <row r="836" spans="1:13" s="3" customFormat="1" outlineLevel="4">
      <c r="A836" s="16" t="s">
        <v>35</v>
      </c>
      <c r="B836" s="17" t="s">
        <v>9</v>
      </c>
      <c r="C836" s="17" t="s">
        <v>69</v>
      </c>
      <c r="D836" s="17" t="s">
        <v>52</v>
      </c>
      <c r="E836" s="17" t="s">
        <v>22</v>
      </c>
      <c r="F836" s="17" t="s">
        <v>36</v>
      </c>
      <c r="G836" s="18"/>
      <c r="H836" s="19">
        <f>H837</f>
        <v>25613.88</v>
      </c>
      <c r="I836" s="19">
        <f>I837</f>
        <v>25613.88</v>
      </c>
      <c r="J836" s="19">
        <f>J837</f>
        <v>25613.88</v>
      </c>
      <c r="K836" s="37">
        <f t="shared" ref="K836:L836" si="277">K837</f>
        <v>24536.3</v>
      </c>
      <c r="L836" s="38">
        <f t="shared" si="277"/>
        <v>23014.07</v>
      </c>
    </row>
    <row r="837" spans="1:13" ht="38.25" outlineLevel="7">
      <c r="A837" s="25" t="s">
        <v>101</v>
      </c>
      <c r="B837" s="26" t="s">
        <v>9</v>
      </c>
      <c r="C837" s="26" t="s">
        <v>69</v>
      </c>
      <c r="D837" s="26" t="s">
        <v>52</v>
      </c>
      <c r="E837" s="26" t="s">
        <v>22</v>
      </c>
      <c r="F837" s="26" t="s">
        <v>36</v>
      </c>
      <c r="G837" s="27" t="s">
        <v>16</v>
      </c>
      <c r="H837" s="23">
        <v>25613.88</v>
      </c>
      <c r="I837" s="23">
        <v>25613.88</v>
      </c>
      <c r="J837" s="23">
        <v>25613.88</v>
      </c>
      <c r="K837" s="44">
        <v>24536.3</v>
      </c>
      <c r="L837" s="24">
        <v>23014.07</v>
      </c>
    </row>
    <row r="838" spans="1:13" s="3" customFormat="1" outlineLevel="4">
      <c r="A838" s="16" t="s">
        <v>37</v>
      </c>
      <c r="B838" s="17" t="s">
        <v>9</v>
      </c>
      <c r="C838" s="17" t="s">
        <v>69</v>
      </c>
      <c r="D838" s="17" t="s">
        <v>52</v>
      </c>
      <c r="E838" s="17" t="s">
        <v>22</v>
      </c>
      <c r="F838" s="17" t="s">
        <v>38</v>
      </c>
      <c r="G838" s="18"/>
      <c r="H838" s="19">
        <f>H839</f>
        <v>20059.07</v>
      </c>
      <c r="I838" s="19">
        <f>I839</f>
        <v>20059.07</v>
      </c>
      <c r="J838" s="19">
        <f>J839</f>
        <v>20059.07</v>
      </c>
      <c r="K838" s="37">
        <f t="shared" ref="K838:L838" si="278">K839</f>
        <v>19215.189999999999</v>
      </c>
      <c r="L838" s="38">
        <f t="shared" si="278"/>
        <v>18023.080000000002</v>
      </c>
    </row>
    <row r="839" spans="1:13" ht="38.25" outlineLevel="7">
      <c r="A839" s="25" t="s">
        <v>101</v>
      </c>
      <c r="B839" s="26" t="s">
        <v>9</v>
      </c>
      <c r="C839" s="26" t="s">
        <v>69</v>
      </c>
      <c r="D839" s="26" t="s">
        <v>52</v>
      </c>
      <c r="E839" s="26" t="s">
        <v>22</v>
      </c>
      <c r="F839" s="26" t="s">
        <v>38</v>
      </c>
      <c r="G839" s="27" t="s">
        <v>16</v>
      </c>
      <c r="H839" s="23">
        <v>20059.07</v>
      </c>
      <c r="I839" s="23">
        <v>20059.07</v>
      </c>
      <c r="J839" s="23">
        <v>20059.07</v>
      </c>
      <c r="K839" s="44">
        <v>19215.189999999999</v>
      </c>
      <c r="L839" s="24">
        <v>18023.080000000002</v>
      </c>
    </row>
    <row r="840" spans="1:13" s="3" customFormat="1" outlineLevel="4">
      <c r="A840" s="16" t="s">
        <v>44</v>
      </c>
      <c r="B840" s="17" t="s">
        <v>9</v>
      </c>
      <c r="C840" s="17" t="s">
        <v>69</v>
      </c>
      <c r="D840" s="17" t="s">
        <v>52</v>
      </c>
      <c r="E840" s="17" t="s">
        <v>22</v>
      </c>
      <c r="F840" s="17" t="s">
        <v>45</v>
      </c>
      <c r="G840" s="18"/>
      <c r="H840" s="19">
        <f>H841</f>
        <v>14001.64</v>
      </c>
      <c r="I840" s="19">
        <f>I841</f>
        <v>14001.64</v>
      </c>
      <c r="J840" s="19">
        <f>J841</f>
        <v>14001.64</v>
      </c>
      <c r="K840" s="37">
        <f t="shared" ref="K840:L840" si="279">K841</f>
        <v>13412.59</v>
      </c>
      <c r="L840" s="38">
        <f t="shared" si="279"/>
        <v>12580.48</v>
      </c>
    </row>
    <row r="841" spans="1:13" ht="38.25" outlineLevel="7">
      <c r="A841" s="25" t="s">
        <v>101</v>
      </c>
      <c r="B841" s="26" t="s">
        <v>9</v>
      </c>
      <c r="C841" s="26" t="s">
        <v>69</v>
      </c>
      <c r="D841" s="26" t="s">
        <v>52</v>
      </c>
      <c r="E841" s="26" t="s">
        <v>22</v>
      </c>
      <c r="F841" s="26" t="s">
        <v>45</v>
      </c>
      <c r="G841" s="27" t="s">
        <v>16</v>
      </c>
      <c r="H841" s="23">
        <v>14001.64</v>
      </c>
      <c r="I841" s="23">
        <v>14001.64</v>
      </c>
      <c r="J841" s="23">
        <v>14001.64</v>
      </c>
      <c r="K841" s="44">
        <v>13412.59</v>
      </c>
      <c r="L841" s="24">
        <v>12580.48</v>
      </c>
    </row>
    <row r="842" spans="1:13" s="3" customFormat="1" outlineLevel="4">
      <c r="A842" s="16" t="s">
        <v>13</v>
      </c>
      <c r="B842" s="17" t="s">
        <v>9</v>
      </c>
      <c r="C842" s="17" t="s">
        <v>69</v>
      </c>
      <c r="D842" s="17" t="s">
        <v>52</v>
      </c>
      <c r="E842" s="17" t="s">
        <v>22</v>
      </c>
      <c r="F842" s="17" t="s">
        <v>14</v>
      </c>
      <c r="G842" s="18"/>
      <c r="H842" s="19">
        <f>H843</f>
        <v>6809.14</v>
      </c>
      <c r="I842" s="19">
        <f>I843</f>
        <v>6809.14</v>
      </c>
      <c r="J842" s="19">
        <f>J843</f>
        <v>6809.14</v>
      </c>
      <c r="K842" s="37">
        <f t="shared" ref="K842:L842" si="280">K843</f>
        <v>7474.09</v>
      </c>
      <c r="L842" s="38">
        <f t="shared" si="280"/>
        <v>7010.4</v>
      </c>
    </row>
    <row r="843" spans="1:13" ht="38.25" outlineLevel="7">
      <c r="A843" s="25" t="s">
        <v>101</v>
      </c>
      <c r="B843" s="26" t="s">
        <v>9</v>
      </c>
      <c r="C843" s="26" t="s">
        <v>69</v>
      </c>
      <c r="D843" s="26" t="s">
        <v>52</v>
      </c>
      <c r="E843" s="26" t="s">
        <v>22</v>
      </c>
      <c r="F843" s="26" t="s">
        <v>14</v>
      </c>
      <c r="G843" s="27" t="s">
        <v>16</v>
      </c>
      <c r="H843" s="23">
        <v>6809.14</v>
      </c>
      <c r="I843" s="23">
        <v>6809.14</v>
      </c>
      <c r="J843" s="23">
        <v>6809.14</v>
      </c>
      <c r="K843" s="44">
        <v>7474.09</v>
      </c>
      <c r="L843" s="24">
        <v>7010.4</v>
      </c>
    </row>
    <row r="844" spans="1:13" s="3" customFormat="1" ht="33" customHeight="1" outlineLevel="1">
      <c r="A844" s="12" t="s">
        <v>70</v>
      </c>
      <c r="B844" s="13" t="s">
        <v>9</v>
      </c>
      <c r="C844" s="13" t="s">
        <v>71</v>
      </c>
      <c r="D844" s="13" t="s">
        <v>11</v>
      </c>
      <c r="E844" s="13" t="s">
        <v>12</v>
      </c>
      <c r="F844" s="13"/>
      <c r="G844" s="14"/>
      <c r="H844" s="53">
        <f t="shared" ref="H844:J845" si="281">H845</f>
        <v>75581107.640000001</v>
      </c>
      <c r="I844" s="53">
        <f t="shared" si="281"/>
        <v>78631803.639999986</v>
      </c>
      <c r="J844" s="53">
        <f t="shared" si="281"/>
        <v>82353068.639999986</v>
      </c>
      <c r="K844" s="42">
        <f t="shared" ref="K844:L845" si="282">K845</f>
        <v>72650606.260000005</v>
      </c>
      <c r="L844" s="43">
        <f t="shared" si="282"/>
        <v>68143360.909999996</v>
      </c>
    </row>
    <row r="845" spans="1:13" s="3" customFormat="1" ht="25.5" outlineLevel="2">
      <c r="A845" s="16" t="s">
        <v>19</v>
      </c>
      <c r="B845" s="17" t="s">
        <v>9</v>
      </c>
      <c r="C845" s="17" t="s">
        <v>71</v>
      </c>
      <c r="D845" s="17" t="s">
        <v>72</v>
      </c>
      <c r="E845" s="17" t="s">
        <v>12</v>
      </c>
      <c r="F845" s="17"/>
      <c r="G845" s="18"/>
      <c r="H845" s="19">
        <f t="shared" si="281"/>
        <v>75581107.640000001</v>
      </c>
      <c r="I845" s="19">
        <f t="shared" si="281"/>
        <v>78631803.639999986</v>
      </c>
      <c r="J845" s="19">
        <f t="shared" si="281"/>
        <v>82353068.639999986</v>
      </c>
      <c r="K845" s="37">
        <f t="shared" si="282"/>
        <v>72650606.260000005</v>
      </c>
      <c r="L845" s="38">
        <f t="shared" si="282"/>
        <v>68143360.909999996</v>
      </c>
    </row>
    <row r="846" spans="1:13" s="3" customFormat="1" ht="51" outlineLevel="3">
      <c r="A846" s="16" t="s">
        <v>21</v>
      </c>
      <c r="B846" s="17" t="s">
        <v>9</v>
      </c>
      <c r="C846" s="17" t="s">
        <v>71</v>
      </c>
      <c r="D846" s="17" t="s">
        <v>72</v>
      </c>
      <c r="E846" s="17" t="s">
        <v>22</v>
      </c>
      <c r="F846" s="17"/>
      <c r="G846" s="18"/>
      <c r="H846" s="19">
        <f>H847+H858+H884+H895+H921+H924+H927+H933+H930+H959+H961</f>
        <v>75581107.640000001</v>
      </c>
      <c r="I846" s="19">
        <f>I847+I858+I884+I895+I921+I924+I927+I933+I930+I959+I961</f>
        <v>78631803.639999986</v>
      </c>
      <c r="J846" s="59">
        <f>J847+J858+J884+J895+J921+J924+J927+J933+J930+J959+J961</f>
        <v>82353068.639999986</v>
      </c>
      <c r="K846" s="37">
        <f t="shared" ref="K846:L846" si="283">K847+K858+K884+K895+K921+K924+K927+K933+K930+K959+K961</f>
        <v>72650606.260000005</v>
      </c>
      <c r="L846" s="38">
        <f t="shared" si="283"/>
        <v>68143360.909999996</v>
      </c>
    </row>
    <row r="847" spans="1:13" s="3" customFormat="1" outlineLevel="4">
      <c r="A847" s="16" t="s">
        <v>23</v>
      </c>
      <c r="B847" s="17" t="s">
        <v>9</v>
      </c>
      <c r="C847" s="17" t="s">
        <v>71</v>
      </c>
      <c r="D847" s="17" t="s">
        <v>72</v>
      </c>
      <c r="E847" s="17" t="s">
        <v>22</v>
      </c>
      <c r="F847" s="17" t="s">
        <v>24</v>
      </c>
      <c r="G847" s="18"/>
      <c r="H847" s="19">
        <f>H848+H849+H850+H851+H852+H853+H854+H855+H856+H857</f>
        <v>9172818.1499999985</v>
      </c>
      <c r="I847" s="19">
        <f>I848+I849+I850+I851+I852+I853+I854+I855+I856+I857</f>
        <v>10100169.149999999</v>
      </c>
      <c r="J847" s="19">
        <f>J848+J849+J850+J851+J852+J853+J854+J855+J856+J857</f>
        <v>10472454.149999999</v>
      </c>
      <c r="K847" s="37">
        <f t="shared" ref="K847:L847" si="284">K848+K849+K850+K851+K852+K853+K854+K855+K856+K857</f>
        <v>8808271.0999999996</v>
      </c>
      <c r="L847" s="38">
        <f t="shared" si="284"/>
        <v>8261805.79</v>
      </c>
      <c r="M847" s="61">
        <f>J847+J858</f>
        <v>60773069.689999998</v>
      </c>
    </row>
    <row r="848" spans="1:13" ht="38.25" outlineLevel="7">
      <c r="A848" s="25" t="s">
        <v>111</v>
      </c>
      <c r="B848" s="26" t="s">
        <v>9</v>
      </c>
      <c r="C848" s="26" t="s">
        <v>71</v>
      </c>
      <c r="D848" s="26" t="s">
        <v>72</v>
      </c>
      <c r="E848" s="26" t="s">
        <v>22</v>
      </c>
      <c r="F848" s="26" t="s">
        <v>24</v>
      </c>
      <c r="G848" s="27" t="s">
        <v>16</v>
      </c>
      <c r="H848" s="23">
        <v>24286</v>
      </c>
      <c r="I848" s="23">
        <v>24286</v>
      </c>
      <c r="J848" s="23">
        <v>24286</v>
      </c>
      <c r="K848" s="44">
        <v>23321</v>
      </c>
      <c r="L848" s="24">
        <v>21874</v>
      </c>
    </row>
    <row r="849" spans="1:12" ht="38.25" outlineLevel="7">
      <c r="A849" s="25" t="s">
        <v>108</v>
      </c>
      <c r="B849" s="26" t="s">
        <v>9</v>
      </c>
      <c r="C849" s="26" t="s">
        <v>71</v>
      </c>
      <c r="D849" s="26" t="s">
        <v>72</v>
      </c>
      <c r="E849" s="26" t="s">
        <v>22</v>
      </c>
      <c r="F849" s="26" t="s">
        <v>24</v>
      </c>
      <c r="G849" s="27" t="s">
        <v>16</v>
      </c>
      <c r="H849" s="23">
        <v>34516</v>
      </c>
      <c r="I849" s="23">
        <v>34516</v>
      </c>
      <c r="J849" s="23">
        <v>34516</v>
      </c>
      <c r="K849" s="44">
        <v>33144</v>
      </c>
      <c r="L849" s="24">
        <v>31088</v>
      </c>
    </row>
    <row r="850" spans="1:12" ht="38.25" outlineLevel="7">
      <c r="A850" s="25" t="s">
        <v>109</v>
      </c>
      <c r="B850" s="26" t="s">
        <v>9</v>
      </c>
      <c r="C850" s="26" t="s">
        <v>71</v>
      </c>
      <c r="D850" s="26" t="s">
        <v>72</v>
      </c>
      <c r="E850" s="26" t="s">
        <v>22</v>
      </c>
      <c r="F850" s="26" t="s">
        <v>24</v>
      </c>
      <c r="G850" s="27" t="s">
        <v>16</v>
      </c>
      <c r="H850" s="23">
        <v>64992.95</v>
      </c>
      <c r="I850" s="23">
        <v>64992.95</v>
      </c>
      <c r="J850" s="23">
        <v>64992.95</v>
      </c>
      <c r="K850" s="44">
        <v>62411.1</v>
      </c>
      <c r="L850" s="24">
        <v>58538.79</v>
      </c>
    </row>
    <row r="851" spans="1:12" ht="38.25" outlineLevel="7">
      <c r="A851" s="25" t="s">
        <v>123</v>
      </c>
      <c r="B851" s="26" t="s">
        <v>9</v>
      </c>
      <c r="C851" s="26" t="s">
        <v>71</v>
      </c>
      <c r="D851" s="26" t="s">
        <v>72</v>
      </c>
      <c r="E851" s="26" t="s">
        <v>22</v>
      </c>
      <c r="F851" s="26" t="s">
        <v>24</v>
      </c>
      <c r="G851" s="27" t="s">
        <v>16</v>
      </c>
      <c r="H851" s="23">
        <v>3933.6</v>
      </c>
      <c r="I851" s="23">
        <v>9291.6</v>
      </c>
      <c r="J851" s="23">
        <v>9291.6</v>
      </c>
      <c r="K851" s="44">
        <v>3777</v>
      </c>
      <c r="L851" s="24">
        <v>3543</v>
      </c>
    </row>
    <row r="852" spans="1:12" ht="38.25" outlineLevel="7">
      <c r="A852" s="25" t="s">
        <v>95</v>
      </c>
      <c r="B852" s="26" t="s">
        <v>9</v>
      </c>
      <c r="C852" s="26" t="s">
        <v>71</v>
      </c>
      <c r="D852" s="26" t="s">
        <v>72</v>
      </c>
      <c r="E852" s="26" t="s">
        <v>22</v>
      </c>
      <c r="F852" s="26" t="s">
        <v>24</v>
      </c>
      <c r="G852" s="27" t="s">
        <v>16</v>
      </c>
      <c r="H852" s="23">
        <v>70836.600000000006</v>
      </c>
      <c r="I852" s="23">
        <v>70836.600000000006</v>
      </c>
      <c r="J852" s="23">
        <v>70836.600000000006</v>
      </c>
      <c r="K852" s="44">
        <v>68021</v>
      </c>
      <c r="L852" s="24">
        <v>63801</v>
      </c>
    </row>
    <row r="853" spans="1:12" ht="38.25" outlineLevel="7">
      <c r="A853" s="25" t="s">
        <v>96</v>
      </c>
      <c r="B853" s="26" t="s">
        <v>9</v>
      </c>
      <c r="C853" s="26" t="s">
        <v>71</v>
      </c>
      <c r="D853" s="26" t="s">
        <v>72</v>
      </c>
      <c r="E853" s="26" t="s">
        <v>22</v>
      </c>
      <c r="F853" s="26" t="s">
        <v>24</v>
      </c>
      <c r="G853" s="27" t="s">
        <v>16</v>
      </c>
      <c r="H853" s="23">
        <v>94586</v>
      </c>
      <c r="I853" s="23">
        <v>94586</v>
      </c>
      <c r="J853" s="23">
        <v>65000</v>
      </c>
      <c r="K853" s="44">
        <v>90827</v>
      </c>
      <c r="L853" s="24">
        <v>85192</v>
      </c>
    </row>
    <row r="854" spans="1:12" ht="51" outlineLevel="7">
      <c r="A854" s="25" t="s">
        <v>150</v>
      </c>
      <c r="B854" s="26" t="s">
        <v>9</v>
      </c>
      <c r="C854" s="26" t="s">
        <v>71</v>
      </c>
      <c r="D854" s="26" t="s">
        <v>72</v>
      </c>
      <c r="E854" s="26" t="s">
        <v>22</v>
      </c>
      <c r="F854" s="26" t="s">
        <v>24</v>
      </c>
      <c r="G854" s="27" t="s">
        <v>16</v>
      </c>
      <c r="H854" s="23">
        <v>1094366</v>
      </c>
      <c r="I854" s="23">
        <v>1094366</v>
      </c>
      <c r="J854" s="23">
        <v>1105348</v>
      </c>
      <c r="K854" s="44">
        <v>1050874</v>
      </c>
      <c r="L854" s="24">
        <v>985677</v>
      </c>
    </row>
    <row r="855" spans="1:12" ht="38.25" outlineLevel="7">
      <c r="A855" s="25" t="s">
        <v>142</v>
      </c>
      <c r="B855" s="26" t="s">
        <v>9</v>
      </c>
      <c r="C855" s="26" t="s">
        <v>71</v>
      </c>
      <c r="D855" s="26" t="s">
        <v>72</v>
      </c>
      <c r="E855" s="26" t="s">
        <v>22</v>
      </c>
      <c r="F855" s="26" t="s">
        <v>24</v>
      </c>
      <c r="G855" s="27" t="s">
        <v>16</v>
      </c>
      <c r="H855" s="23">
        <v>1889960.2</v>
      </c>
      <c r="I855" s="23">
        <v>1889960.2</v>
      </c>
      <c r="J855" s="23">
        <v>1899210.2</v>
      </c>
      <c r="K855" s="44">
        <v>1814849</v>
      </c>
      <c r="L855" s="24">
        <v>1702256</v>
      </c>
    </row>
    <row r="856" spans="1:12" ht="24" customHeight="1" outlineLevel="7">
      <c r="A856" s="25" t="s">
        <v>154</v>
      </c>
      <c r="B856" s="26" t="s">
        <v>9</v>
      </c>
      <c r="C856" s="26" t="s">
        <v>71</v>
      </c>
      <c r="D856" s="26" t="s">
        <v>72</v>
      </c>
      <c r="E856" s="26" t="s">
        <v>22</v>
      </c>
      <c r="F856" s="26" t="s">
        <v>24</v>
      </c>
      <c r="G856" s="27" t="s">
        <v>16</v>
      </c>
      <c r="H856" s="23">
        <v>2703568.8</v>
      </c>
      <c r="I856" s="23">
        <v>3625561.8</v>
      </c>
      <c r="J856" s="23">
        <v>3711897.8</v>
      </c>
      <c r="K856" s="44">
        <f>2596123</f>
        <v>2596123</v>
      </c>
      <c r="L856" s="24">
        <v>2435060</v>
      </c>
    </row>
    <row r="857" spans="1:12" ht="38.25" outlineLevel="7">
      <c r="A857" s="25" t="s">
        <v>103</v>
      </c>
      <c r="B857" s="26" t="s">
        <v>9</v>
      </c>
      <c r="C857" s="26" t="s">
        <v>71</v>
      </c>
      <c r="D857" s="26" t="s">
        <v>72</v>
      </c>
      <c r="E857" s="26" t="s">
        <v>22</v>
      </c>
      <c r="F857" s="26" t="s">
        <v>24</v>
      </c>
      <c r="G857" s="27" t="s">
        <v>16</v>
      </c>
      <c r="H857" s="23">
        <v>3191772</v>
      </c>
      <c r="I857" s="23">
        <v>3191772</v>
      </c>
      <c r="J857" s="23">
        <v>3487075</v>
      </c>
      <c r="K857" s="44">
        <v>3064924</v>
      </c>
      <c r="L857" s="24">
        <v>2874776</v>
      </c>
    </row>
    <row r="858" spans="1:12" s="3" customFormat="1" outlineLevel="4">
      <c r="A858" s="16" t="s">
        <v>25</v>
      </c>
      <c r="B858" s="17" t="s">
        <v>9</v>
      </c>
      <c r="C858" s="17" t="s">
        <v>71</v>
      </c>
      <c r="D858" s="17" t="s">
        <v>72</v>
      </c>
      <c r="E858" s="17" t="s">
        <v>22</v>
      </c>
      <c r="F858" s="17" t="s">
        <v>26</v>
      </c>
      <c r="G858" s="18"/>
      <c r="H858" s="19">
        <f>H859+H860+H861+H862+H863+H864+H865+H866+H867+H868+H869+H870+H871+H872+H873+H874+H875+H876+H877+H878+H879+H880+H881+H882+H883</f>
        <v>46555117.399999999</v>
      </c>
      <c r="I858" s="19">
        <f>I859+I860+I861+I862+I863+I864+I865+I866+I867+I868+I869+I870+I871+I872+I873+I874+I875+I876+I877+I878+I879+I880+I881+I882+I883</f>
        <v>47815460.539999999</v>
      </c>
      <c r="J858" s="19">
        <f>J859+J860+J861+J862+J863+J864+J865+J866+J867+J868+J869+J870+J871+J872+J873+J874+J875+J876+J877+J878+J879+J880+J881+J882+J883</f>
        <v>50300615.539999999</v>
      </c>
      <c r="K858" s="37">
        <f t="shared" ref="K858:L858" si="285">K859+K860+K861+K862+K863+K864+K865+K866+K867+K868+K869+K870+K871+K872+K873+K874+K875+K876+K877+K878+K879+K880+K881+K882+K883</f>
        <v>44575190.200000003</v>
      </c>
      <c r="L858" s="38">
        <f t="shared" si="285"/>
        <v>41809744.299999997</v>
      </c>
    </row>
    <row r="859" spans="1:12" ht="38.25" outlineLevel="7">
      <c r="A859" s="25" t="s">
        <v>118</v>
      </c>
      <c r="B859" s="26" t="s">
        <v>9</v>
      </c>
      <c r="C859" s="26" t="s">
        <v>71</v>
      </c>
      <c r="D859" s="26" t="s">
        <v>72</v>
      </c>
      <c r="E859" s="26" t="s">
        <v>22</v>
      </c>
      <c r="F859" s="26" t="s">
        <v>26</v>
      </c>
      <c r="G859" s="27" t="s">
        <v>16</v>
      </c>
      <c r="H859" s="23">
        <v>11949</v>
      </c>
      <c r="I859" s="23">
        <v>11949</v>
      </c>
      <c r="J859" s="23">
        <v>11949</v>
      </c>
      <c r="K859" s="44">
        <v>11446</v>
      </c>
      <c r="L859" s="24">
        <v>10736</v>
      </c>
    </row>
    <row r="860" spans="1:12" ht="38.25" outlineLevel="7">
      <c r="A860" s="25" t="s">
        <v>111</v>
      </c>
      <c r="B860" s="26" t="s">
        <v>9</v>
      </c>
      <c r="C860" s="26" t="s">
        <v>71</v>
      </c>
      <c r="D860" s="26" t="s">
        <v>72</v>
      </c>
      <c r="E860" s="26" t="s">
        <v>22</v>
      </c>
      <c r="F860" s="26" t="s">
        <v>26</v>
      </c>
      <c r="G860" s="27" t="s">
        <v>16</v>
      </c>
      <c r="H860" s="23">
        <v>16190</v>
      </c>
      <c r="I860" s="23">
        <v>16190</v>
      </c>
      <c r="J860" s="23">
        <v>16190</v>
      </c>
      <c r="K860" s="44">
        <v>15452</v>
      </c>
      <c r="L860" s="24">
        <v>14494</v>
      </c>
    </row>
    <row r="861" spans="1:12" ht="38.25" outlineLevel="7">
      <c r="A861" s="25" t="s">
        <v>119</v>
      </c>
      <c r="B861" s="26" t="s">
        <v>9</v>
      </c>
      <c r="C861" s="26" t="s">
        <v>71</v>
      </c>
      <c r="D861" s="26" t="s">
        <v>72</v>
      </c>
      <c r="E861" s="26" t="s">
        <v>22</v>
      </c>
      <c r="F861" s="26" t="s">
        <v>26</v>
      </c>
      <c r="G861" s="27" t="s">
        <v>16</v>
      </c>
      <c r="H861" s="23">
        <v>32664</v>
      </c>
      <c r="I861" s="23">
        <v>32664</v>
      </c>
      <c r="J861" s="23">
        <v>32664</v>
      </c>
      <c r="K861" s="44">
        <v>31290</v>
      </c>
      <c r="L861" s="24">
        <v>29349</v>
      </c>
    </row>
    <row r="862" spans="1:12" ht="38.25" outlineLevel="7">
      <c r="A862" s="25" t="s">
        <v>107</v>
      </c>
      <c r="B862" s="26" t="s">
        <v>9</v>
      </c>
      <c r="C862" s="26" t="s">
        <v>71</v>
      </c>
      <c r="D862" s="26" t="s">
        <v>72</v>
      </c>
      <c r="E862" s="26" t="s">
        <v>22</v>
      </c>
      <c r="F862" s="26" t="s">
        <v>26</v>
      </c>
      <c r="G862" s="27" t="s">
        <v>16</v>
      </c>
      <c r="H862" s="23">
        <v>280122.40000000002</v>
      </c>
      <c r="I862" s="23">
        <v>280122.40000000002</v>
      </c>
      <c r="J862" s="23">
        <v>287028.40000000002</v>
      </c>
      <c r="K862" s="44">
        <v>268339.3</v>
      </c>
      <c r="L862" s="24">
        <v>251670</v>
      </c>
    </row>
    <row r="863" spans="1:12" ht="38.25" outlineLevel="7">
      <c r="A863" s="25" t="s">
        <v>115</v>
      </c>
      <c r="B863" s="26" t="s">
        <v>9</v>
      </c>
      <c r="C863" s="26" t="s">
        <v>71</v>
      </c>
      <c r="D863" s="26" t="s">
        <v>72</v>
      </c>
      <c r="E863" s="26" t="s">
        <v>22</v>
      </c>
      <c r="F863" s="26" t="s">
        <v>26</v>
      </c>
      <c r="G863" s="27" t="s">
        <v>16</v>
      </c>
      <c r="H863" s="23">
        <v>48991</v>
      </c>
      <c r="I863" s="23">
        <v>48991</v>
      </c>
      <c r="J863" s="23">
        <v>52644</v>
      </c>
      <c r="K863" s="44">
        <v>46930</v>
      </c>
      <c r="L863" s="24">
        <v>44018</v>
      </c>
    </row>
    <row r="864" spans="1:12" ht="38.25" outlineLevel="7">
      <c r="A864" s="25" t="s">
        <v>120</v>
      </c>
      <c r="B864" s="26" t="s">
        <v>9</v>
      </c>
      <c r="C864" s="26" t="s">
        <v>71</v>
      </c>
      <c r="D864" s="26" t="s">
        <v>72</v>
      </c>
      <c r="E864" s="26" t="s">
        <v>22</v>
      </c>
      <c r="F864" s="26" t="s">
        <v>26</v>
      </c>
      <c r="G864" s="27" t="s">
        <v>16</v>
      </c>
      <c r="H864" s="23">
        <v>95591</v>
      </c>
      <c r="I864" s="23">
        <v>95591</v>
      </c>
      <c r="J864" s="23">
        <v>95591</v>
      </c>
      <c r="K864" s="44">
        <v>91569</v>
      </c>
      <c r="L864" s="24">
        <v>85889</v>
      </c>
    </row>
    <row r="865" spans="1:12" ht="38.25" outlineLevel="7">
      <c r="A865" s="25" t="s">
        <v>121</v>
      </c>
      <c r="B865" s="26" t="s">
        <v>9</v>
      </c>
      <c r="C865" s="26" t="s">
        <v>71</v>
      </c>
      <c r="D865" s="26" t="s">
        <v>72</v>
      </c>
      <c r="E865" s="26" t="s">
        <v>22</v>
      </c>
      <c r="F865" s="26" t="s">
        <v>26</v>
      </c>
      <c r="G865" s="27" t="s">
        <v>16</v>
      </c>
      <c r="H865" s="23">
        <v>29872</v>
      </c>
      <c r="I865" s="23">
        <v>29872</v>
      </c>
      <c r="J865" s="23">
        <v>29872</v>
      </c>
      <c r="K865" s="44">
        <v>28615</v>
      </c>
      <c r="L865" s="24">
        <v>26840</v>
      </c>
    </row>
    <row r="866" spans="1:12" ht="38.25" outlineLevel="7">
      <c r="A866" s="25" t="s">
        <v>108</v>
      </c>
      <c r="B866" s="26" t="s">
        <v>9</v>
      </c>
      <c r="C866" s="26" t="s">
        <v>71</v>
      </c>
      <c r="D866" s="26" t="s">
        <v>72</v>
      </c>
      <c r="E866" s="26" t="s">
        <v>22</v>
      </c>
      <c r="F866" s="26" t="s">
        <v>26</v>
      </c>
      <c r="G866" s="27" t="s">
        <v>16</v>
      </c>
      <c r="H866" s="23">
        <v>51773</v>
      </c>
      <c r="I866" s="23">
        <v>51773</v>
      </c>
      <c r="J866" s="23">
        <v>51773</v>
      </c>
      <c r="K866" s="44">
        <v>49515</v>
      </c>
      <c r="L866" s="24">
        <v>46443</v>
      </c>
    </row>
    <row r="867" spans="1:12" ht="38.25" outlineLevel="7">
      <c r="A867" s="25" t="s">
        <v>109</v>
      </c>
      <c r="B867" s="26" t="s">
        <v>9</v>
      </c>
      <c r="C867" s="26" t="s">
        <v>71</v>
      </c>
      <c r="D867" s="26" t="s">
        <v>72</v>
      </c>
      <c r="E867" s="26" t="s">
        <v>22</v>
      </c>
      <c r="F867" s="26" t="s">
        <v>26</v>
      </c>
      <c r="G867" s="27" t="s">
        <v>16</v>
      </c>
      <c r="H867" s="23">
        <v>97490</v>
      </c>
      <c r="I867" s="23">
        <v>97490</v>
      </c>
      <c r="J867" s="23">
        <v>97490</v>
      </c>
      <c r="K867" s="44">
        <v>93235.9</v>
      </c>
      <c r="L867" s="24">
        <v>87451.3</v>
      </c>
    </row>
    <row r="868" spans="1:12" ht="38.25" outlineLevel="7">
      <c r="A868" s="25" t="s">
        <v>123</v>
      </c>
      <c r="B868" s="26" t="s">
        <v>9</v>
      </c>
      <c r="C868" s="26" t="s">
        <v>71</v>
      </c>
      <c r="D868" s="26" t="s">
        <v>72</v>
      </c>
      <c r="E868" s="26" t="s">
        <v>22</v>
      </c>
      <c r="F868" s="26" t="s">
        <v>26</v>
      </c>
      <c r="G868" s="27" t="s">
        <v>16</v>
      </c>
      <c r="H868" s="23">
        <v>9178.4</v>
      </c>
      <c r="I868" s="23">
        <v>10092.4</v>
      </c>
      <c r="J868" s="23">
        <v>10092.4</v>
      </c>
      <c r="K868" s="44">
        <v>8783</v>
      </c>
      <c r="L868" s="24">
        <v>8238</v>
      </c>
    </row>
    <row r="869" spans="1:12" ht="38.25" outlineLevel="7">
      <c r="A869" s="25" t="s">
        <v>124</v>
      </c>
      <c r="B869" s="26" t="s">
        <v>9</v>
      </c>
      <c r="C869" s="26" t="s">
        <v>71</v>
      </c>
      <c r="D869" s="26" t="s">
        <v>72</v>
      </c>
      <c r="E869" s="26" t="s">
        <v>22</v>
      </c>
      <c r="F869" s="26" t="s">
        <v>26</v>
      </c>
      <c r="G869" s="27" t="s">
        <v>16</v>
      </c>
      <c r="H869" s="23">
        <v>48950</v>
      </c>
      <c r="I869" s="23">
        <v>48950</v>
      </c>
      <c r="J869" s="23">
        <v>48950</v>
      </c>
      <c r="K869" s="44">
        <v>46891</v>
      </c>
      <c r="L869" s="24">
        <v>43982</v>
      </c>
    </row>
    <row r="870" spans="1:12" ht="38.25" outlineLevel="7">
      <c r="A870" s="25" t="s">
        <v>95</v>
      </c>
      <c r="B870" s="26" t="s">
        <v>9</v>
      </c>
      <c r="C870" s="26" t="s">
        <v>71</v>
      </c>
      <c r="D870" s="26" t="s">
        <v>72</v>
      </c>
      <c r="E870" s="26" t="s">
        <v>22</v>
      </c>
      <c r="F870" s="26" t="s">
        <v>26</v>
      </c>
      <c r="G870" s="27" t="s">
        <v>16</v>
      </c>
      <c r="H870" s="23">
        <v>240374.39999999999</v>
      </c>
      <c r="I870" s="23">
        <v>240374.39999999999</v>
      </c>
      <c r="J870" s="23">
        <v>240374.39999999999</v>
      </c>
      <c r="K870" s="44">
        <v>230097</v>
      </c>
      <c r="L870" s="24">
        <v>215822</v>
      </c>
    </row>
    <row r="871" spans="1:12" ht="38.25" outlineLevel="7">
      <c r="A871" s="25" t="s">
        <v>134</v>
      </c>
      <c r="B871" s="26" t="s">
        <v>9</v>
      </c>
      <c r="C871" s="26" t="s">
        <v>71</v>
      </c>
      <c r="D871" s="26" t="s">
        <v>72</v>
      </c>
      <c r="E871" s="26" t="s">
        <v>22</v>
      </c>
      <c r="F871" s="26" t="s">
        <v>26</v>
      </c>
      <c r="G871" s="27" t="s">
        <v>16</v>
      </c>
      <c r="H871" s="23">
        <v>18999</v>
      </c>
      <c r="I871" s="23">
        <v>18999</v>
      </c>
      <c r="J871" s="23">
        <v>18999</v>
      </c>
      <c r="K871" s="44">
        <v>18200</v>
      </c>
      <c r="L871" s="24">
        <v>17071</v>
      </c>
    </row>
    <row r="872" spans="1:12" ht="38.25" outlineLevel="7">
      <c r="A872" s="25" t="s">
        <v>96</v>
      </c>
      <c r="B872" s="26" t="s">
        <v>9</v>
      </c>
      <c r="C872" s="26" t="s">
        <v>71</v>
      </c>
      <c r="D872" s="26" t="s">
        <v>72</v>
      </c>
      <c r="E872" s="26" t="s">
        <v>22</v>
      </c>
      <c r="F872" s="26" t="s">
        <v>26</v>
      </c>
      <c r="G872" s="27" t="s">
        <v>16</v>
      </c>
      <c r="H872" s="23">
        <v>141879</v>
      </c>
      <c r="I872" s="23">
        <v>141879</v>
      </c>
      <c r="J872" s="23">
        <v>70469</v>
      </c>
      <c r="K872" s="44">
        <v>135690</v>
      </c>
      <c r="L872" s="24">
        <v>127272</v>
      </c>
    </row>
    <row r="873" spans="1:12" ht="38.25" outlineLevel="7">
      <c r="A873" s="25" t="s">
        <v>126</v>
      </c>
      <c r="B873" s="26" t="s">
        <v>9</v>
      </c>
      <c r="C873" s="26" t="s">
        <v>71</v>
      </c>
      <c r="D873" s="26" t="s">
        <v>72</v>
      </c>
      <c r="E873" s="26" t="s">
        <v>22</v>
      </c>
      <c r="F873" s="26" t="s">
        <v>26</v>
      </c>
      <c r="G873" s="27" t="s">
        <v>16</v>
      </c>
      <c r="H873" s="23">
        <v>185208</v>
      </c>
      <c r="I873" s="23">
        <v>185208</v>
      </c>
      <c r="J873" s="23">
        <v>199020</v>
      </c>
      <c r="K873" s="44">
        <v>177416</v>
      </c>
      <c r="L873" s="24">
        <v>166409</v>
      </c>
    </row>
    <row r="874" spans="1:12" ht="51" outlineLevel="7">
      <c r="A874" s="25" t="s">
        <v>110</v>
      </c>
      <c r="B874" s="26" t="s">
        <v>9</v>
      </c>
      <c r="C874" s="26" t="s">
        <v>71</v>
      </c>
      <c r="D874" s="26" t="s">
        <v>72</v>
      </c>
      <c r="E874" s="26" t="s">
        <v>22</v>
      </c>
      <c r="F874" s="26" t="s">
        <v>26</v>
      </c>
      <c r="G874" s="27" t="s">
        <v>16</v>
      </c>
      <c r="H874" s="23">
        <v>2553521</v>
      </c>
      <c r="I874" s="23">
        <v>2553521</v>
      </c>
      <c r="J874" s="23">
        <v>2939937</v>
      </c>
      <c r="K874" s="44">
        <v>2443546</v>
      </c>
      <c r="L874" s="24">
        <v>2291949</v>
      </c>
    </row>
    <row r="875" spans="1:12" ht="38.25" outlineLevel="7">
      <c r="A875" s="25" t="s">
        <v>127</v>
      </c>
      <c r="B875" s="26" t="s">
        <v>9</v>
      </c>
      <c r="C875" s="26" t="s">
        <v>71</v>
      </c>
      <c r="D875" s="26" t="s">
        <v>72</v>
      </c>
      <c r="E875" s="26" t="s">
        <v>22</v>
      </c>
      <c r="F875" s="26" t="s">
        <v>26</v>
      </c>
      <c r="G875" s="27" t="s">
        <v>16</v>
      </c>
      <c r="H875" s="23">
        <v>13121</v>
      </c>
      <c r="I875" s="23">
        <v>13121</v>
      </c>
      <c r="J875" s="23">
        <v>13121</v>
      </c>
      <c r="K875" s="44">
        <v>12569</v>
      </c>
      <c r="L875" s="24">
        <v>11789</v>
      </c>
    </row>
    <row r="876" spans="1:12" ht="38.25" outlineLevel="7">
      <c r="A876" s="25" t="s">
        <v>141</v>
      </c>
      <c r="B876" s="26" t="s">
        <v>9</v>
      </c>
      <c r="C876" s="26" t="s">
        <v>71</v>
      </c>
      <c r="D876" s="26" t="s">
        <v>72</v>
      </c>
      <c r="E876" s="26" t="s">
        <v>22</v>
      </c>
      <c r="F876" s="26" t="s">
        <v>26</v>
      </c>
      <c r="G876" s="27" t="s">
        <v>16</v>
      </c>
      <c r="H876" s="23">
        <v>6821790</v>
      </c>
      <c r="I876" s="23">
        <v>6821790</v>
      </c>
      <c r="J876" s="23">
        <v>7159493</v>
      </c>
      <c r="K876" s="44">
        <v>6530398</v>
      </c>
      <c r="L876" s="24">
        <v>6125252</v>
      </c>
    </row>
    <row r="877" spans="1:12" ht="38.25" outlineLevel="7">
      <c r="A877" s="25" t="s">
        <v>112</v>
      </c>
      <c r="B877" s="26" t="s">
        <v>9</v>
      </c>
      <c r="C877" s="26" t="s">
        <v>71</v>
      </c>
      <c r="D877" s="26" t="s">
        <v>72</v>
      </c>
      <c r="E877" s="26" t="s">
        <v>22</v>
      </c>
      <c r="F877" s="26" t="s">
        <v>26</v>
      </c>
      <c r="G877" s="27" t="s">
        <v>16</v>
      </c>
      <c r="H877" s="23">
        <v>1464187</v>
      </c>
      <c r="I877" s="23">
        <v>541557.21</v>
      </c>
      <c r="J877" s="23">
        <v>541557.21</v>
      </c>
      <c r="K877" s="44">
        <v>0</v>
      </c>
      <c r="L877" s="24">
        <v>0</v>
      </c>
    </row>
    <row r="878" spans="1:12" ht="38.25" outlineLevel="7">
      <c r="A878" s="25" t="s">
        <v>135</v>
      </c>
      <c r="B878" s="26" t="s">
        <v>9</v>
      </c>
      <c r="C878" s="26" t="s">
        <v>71</v>
      </c>
      <c r="D878" s="26" t="s">
        <v>72</v>
      </c>
      <c r="E878" s="26" t="s">
        <v>22</v>
      </c>
      <c r="F878" s="26" t="s">
        <v>26</v>
      </c>
      <c r="G878" s="27" t="s">
        <v>16</v>
      </c>
      <c r="H878" s="23">
        <v>35847</v>
      </c>
      <c r="I878" s="23">
        <v>35847</v>
      </c>
      <c r="J878" s="23">
        <v>35847</v>
      </c>
      <c r="K878" s="44">
        <v>34339</v>
      </c>
      <c r="L878" s="24">
        <v>32209</v>
      </c>
    </row>
    <row r="879" spans="1:12" ht="38.25" outlineLevel="7">
      <c r="A879" s="25" t="s">
        <v>130</v>
      </c>
      <c r="B879" s="26" t="s">
        <v>9</v>
      </c>
      <c r="C879" s="26" t="s">
        <v>71</v>
      </c>
      <c r="D879" s="26" t="s">
        <v>72</v>
      </c>
      <c r="E879" s="26" t="s">
        <v>22</v>
      </c>
      <c r="F879" s="26" t="s">
        <v>26</v>
      </c>
      <c r="G879" s="27" t="s">
        <v>16</v>
      </c>
      <c r="H879" s="23">
        <v>37340</v>
      </c>
      <c r="I879" s="23">
        <v>37340</v>
      </c>
      <c r="J879" s="23">
        <v>37340</v>
      </c>
      <c r="K879" s="44">
        <v>35769</v>
      </c>
      <c r="L879" s="24">
        <v>33550</v>
      </c>
    </row>
    <row r="880" spans="1:12" ht="38.25" outlineLevel="7">
      <c r="A880" s="25" t="s">
        <v>154</v>
      </c>
      <c r="B880" s="26" t="s">
        <v>9</v>
      </c>
      <c r="C880" s="26" t="s">
        <v>71</v>
      </c>
      <c r="D880" s="26" t="s">
        <v>72</v>
      </c>
      <c r="E880" s="26" t="s">
        <v>22</v>
      </c>
      <c r="F880" s="26" t="s">
        <v>26</v>
      </c>
      <c r="G880" s="27" t="s">
        <v>16</v>
      </c>
      <c r="H880" s="23">
        <v>10814275.199999999</v>
      </c>
      <c r="I880" s="23">
        <v>12996334.130000001</v>
      </c>
      <c r="J880" s="23">
        <v>13449743.130000001</v>
      </c>
      <c r="K880" s="44">
        <f>10353025+1402589</f>
        <v>11755614</v>
      </c>
      <c r="L880" s="24">
        <f>9710723+1315592</f>
        <v>11026315</v>
      </c>
    </row>
    <row r="881" spans="1:13" ht="38.25" outlineLevel="7">
      <c r="A881" s="25" t="s">
        <v>131</v>
      </c>
      <c r="B881" s="26" t="s">
        <v>9</v>
      </c>
      <c r="C881" s="26" t="s">
        <v>71</v>
      </c>
      <c r="D881" s="26" t="s">
        <v>72</v>
      </c>
      <c r="E881" s="26" t="s">
        <v>22</v>
      </c>
      <c r="F881" s="26" t="s">
        <v>26</v>
      </c>
      <c r="G881" s="27" t="s">
        <v>16</v>
      </c>
      <c r="H881" s="23">
        <v>50484</v>
      </c>
      <c r="I881" s="23">
        <v>50484</v>
      </c>
      <c r="J881" s="23">
        <v>50484</v>
      </c>
      <c r="K881" s="44">
        <v>48360</v>
      </c>
      <c r="L881" s="24">
        <v>45360</v>
      </c>
    </row>
    <row r="882" spans="1:13" ht="38.25" outlineLevel="7">
      <c r="A882" s="25" t="s">
        <v>117</v>
      </c>
      <c r="B882" s="26" t="s">
        <v>9</v>
      </c>
      <c r="C882" s="26" t="s">
        <v>71</v>
      </c>
      <c r="D882" s="26" t="s">
        <v>72</v>
      </c>
      <c r="E882" s="26" t="s">
        <v>22</v>
      </c>
      <c r="F882" s="26" t="s">
        <v>26</v>
      </c>
      <c r="G882" s="27" t="s">
        <v>16</v>
      </c>
      <c r="H882" s="23">
        <v>48991</v>
      </c>
      <c r="I882" s="23">
        <v>48991</v>
      </c>
      <c r="J882" s="23">
        <v>48991</v>
      </c>
      <c r="K882" s="44">
        <v>46930</v>
      </c>
      <c r="L882" s="24">
        <v>44018</v>
      </c>
    </row>
    <row r="883" spans="1:13" ht="38.25" outlineLevel="7">
      <c r="A883" s="25" t="s">
        <v>102</v>
      </c>
      <c r="B883" s="26" t="s">
        <v>9</v>
      </c>
      <c r="C883" s="26" t="s">
        <v>71</v>
      </c>
      <c r="D883" s="26" t="s">
        <v>72</v>
      </c>
      <c r="E883" s="26" t="s">
        <v>22</v>
      </c>
      <c r="F883" s="26" t="s">
        <v>26</v>
      </c>
      <c r="G883" s="27" t="s">
        <v>16</v>
      </c>
      <c r="H883" s="23">
        <v>23406330</v>
      </c>
      <c r="I883" s="23">
        <v>23406330</v>
      </c>
      <c r="J883" s="23">
        <v>24760996</v>
      </c>
      <c r="K883" s="44">
        <v>22414196</v>
      </c>
      <c r="L883" s="24">
        <v>21023618</v>
      </c>
    </row>
    <row r="884" spans="1:13" s="3" customFormat="1" ht="25.5" outlineLevel="4">
      <c r="A884" s="16" t="s">
        <v>27</v>
      </c>
      <c r="B884" s="17" t="s">
        <v>9</v>
      </c>
      <c r="C884" s="17" t="s">
        <v>71</v>
      </c>
      <c r="D884" s="17" t="s">
        <v>72</v>
      </c>
      <c r="E884" s="17" t="s">
        <v>22</v>
      </c>
      <c r="F884" s="17" t="s">
        <v>28</v>
      </c>
      <c r="G884" s="18"/>
      <c r="H884" s="19">
        <f>H885+H886+H887+H888+H889+H890+H891+H892+H893+H894</f>
        <v>2770191.06</v>
      </c>
      <c r="I884" s="19">
        <f>I885+I886+I887+I888+I889+I890+I891+I892+I893+I894</f>
        <v>3050681.06</v>
      </c>
      <c r="J884" s="19">
        <f>J885+J886+J887+J888+J889+J890+J891+J892+J893+J894</f>
        <v>3163102.06</v>
      </c>
      <c r="K884" s="37">
        <f t="shared" ref="K884:L884" si="286">K885+K886+K887+K888+K889+K890+K891+K892+K893+K894</f>
        <v>3119040.6500000004</v>
      </c>
      <c r="L884" s="38">
        <f t="shared" si="286"/>
        <v>2925534.63</v>
      </c>
      <c r="M884" s="61">
        <f>J884+J895</f>
        <v>18578486.379999999</v>
      </c>
    </row>
    <row r="885" spans="1:13" ht="38.25" outlineLevel="7">
      <c r="A885" s="25" t="s">
        <v>111</v>
      </c>
      <c r="B885" s="26" t="s">
        <v>9</v>
      </c>
      <c r="C885" s="26" t="s">
        <v>71</v>
      </c>
      <c r="D885" s="26" t="s">
        <v>72</v>
      </c>
      <c r="E885" s="26" t="s">
        <v>22</v>
      </c>
      <c r="F885" s="26" t="s">
        <v>28</v>
      </c>
      <c r="G885" s="27" t="s">
        <v>16</v>
      </c>
      <c r="H885" s="23">
        <v>7334.6</v>
      </c>
      <c r="I885" s="23">
        <v>7334.6</v>
      </c>
      <c r="J885" s="23">
        <v>7334.6</v>
      </c>
      <c r="K885" s="44">
        <v>7043</v>
      </c>
      <c r="L885" s="24">
        <v>6693.97</v>
      </c>
    </row>
    <row r="886" spans="1:13" ht="38.25" outlineLevel="7">
      <c r="A886" s="25" t="s">
        <v>108</v>
      </c>
      <c r="B886" s="26" t="s">
        <v>9</v>
      </c>
      <c r="C886" s="26" t="s">
        <v>71</v>
      </c>
      <c r="D886" s="26" t="s">
        <v>72</v>
      </c>
      <c r="E886" s="26" t="s">
        <v>22</v>
      </c>
      <c r="F886" s="26" t="s">
        <v>28</v>
      </c>
      <c r="G886" s="27" t="s">
        <v>16</v>
      </c>
      <c r="H886" s="23">
        <v>10423.6</v>
      </c>
      <c r="I886" s="23">
        <v>10423.6</v>
      </c>
      <c r="J886" s="23">
        <v>10423.6</v>
      </c>
      <c r="K886" s="44">
        <v>10009</v>
      </c>
      <c r="L886" s="24">
        <v>9513.16</v>
      </c>
    </row>
    <row r="887" spans="1:13" ht="38.25" outlineLevel="7">
      <c r="A887" s="25" t="s">
        <v>109</v>
      </c>
      <c r="B887" s="26" t="s">
        <v>9</v>
      </c>
      <c r="C887" s="26" t="s">
        <v>71</v>
      </c>
      <c r="D887" s="26" t="s">
        <v>72</v>
      </c>
      <c r="E887" s="26" t="s">
        <v>22</v>
      </c>
      <c r="F887" s="26" t="s">
        <v>28</v>
      </c>
      <c r="G887" s="27" t="s">
        <v>16</v>
      </c>
      <c r="H887" s="23">
        <v>19627.96</v>
      </c>
      <c r="I887" s="23">
        <v>19627.96</v>
      </c>
      <c r="J887" s="23">
        <v>19627.96</v>
      </c>
      <c r="K887" s="44">
        <v>18847.95</v>
      </c>
      <c r="L887" s="24">
        <v>17932.62</v>
      </c>
    </row>
    <row r="888" spans="1:13" ht="38.25" outlineLevel="7">
      <c r="A888" s="25" t="s">
        <v>123</v>
      </c>
      <c r="B888" s="26" t="s">
        <v>9</v>
      </c>
      <c r="C888" s="26" t="s">
        <v>71</v>
      </c>
      <c r="D888" s="26" t="s">
        <v>72</v>
      </c>
      <c r="E888" s="26" t="s">
        <v>22</v>
      </c>
      <c r="F888" s="26" t="s">
        <v>28</v>
      </c>
      <c r="G888" s="27" t="s">
        <v>16</v>
      </c>
      <c r="H888" s="23">
        <v>1188</v>
      </c>
      <c r="I888" s="23">
        <v>3236</v>
      </c>
      <c r="J888" s="23">
        <v>3236</v>
      </c>
      <c r="K888" s="44">
        <v>1141</v>
      </c>
      <c r="L888" s="24">
        <v>1084.24</v>
      </c>
    </row>
    <row r="889" spans="1:13" ht="38.25" outlineLevel="7">
      <c r="A889" s="25" t="s">
        <v>95</v>
      </c>
      <c r="B889" s="26" t="s">
        <v>9</v>
      </c>
      <c r="C889" s="26" t="s">
        <v>71</v>
      </c>
      <c r="D889" s="26" t="s">
        <v>72</v>
      </c>
      <c r="E889" s="26" t="s">
        <v>22</v>
      </c>
      <c r="F889" s="26" t="s">
        <v>28</v>
      </c>
      <c r="G889" s="27" t="s">
        <v>16</v>
      </c>
      <c r="H889" s="23">
        <v>21392.6</v>
      </c>
      <c r="I889" s="23">
        <v>21392.6</v>
      </c>
      <c r="J889" s="23">
        <v>21392.6</v>
      </c>
      <c r="K889" s="44">
        <v>20542</v>
      </c>
      <c r="L889" s="24">
        <v>19524.09</v>
      </c>
    </row>
    <row r="890" spans="1:13" ht="38.25" outlineLevel="7">
      <c r="A890" s="25" t="s">
        <v>96</v>
      </c>
      <c r="B890" s="26" t="s">
        <v>9</v>
      </c>
      <c r="C890" s="26" t="s">
        <v>71</v>
      </c>
      <c r="D890" s="26" t="s">
        <v>72</v>
      </c>
      <c r="E890" s="26" t="s">
        <v>22</v>
      </c>
      <c r="F890" s="26" t="s">
        <v>28</v>
      </c>
      <c r="G890" s="27" t="s">
        <v>16</v>
      </c>
      <c r="H890" s="23">
        <v>28565</v>
      </c>
      <c r="I890" s="23">
        <v>28565</v>
      </c>
      <c r="J890" s="23">
        <v>22011</v>
      </c>
      <c r="K890" s="44">
        <v>27430</v>
      </c>
      <c r="L890" s="24">
        <v>26070.03</v>
      </c>
    </row>
    <row r="891" spans="1:13" ht="51" outlineLevel="7">
      <c r="A891" s="25" t="s">
        <v>110</v>
      </c>
      <c r="B891" s="26" t="s">
        <v>9</v>
      </c>
      <c r="C891" s="26" t="s">
        <v>71</v>
      </c>
      <c r="D891" s="26" t="s">
        <v>72</v>
      </c>
      <c r="E891" s="26" t="s">
        <v>22</v>
      </c>
      <c r="F891" s="26" t="s">
        <v>28</v>
      </c>
      <c r="G891" s="27" t="s">
        <v>16</v>
      </c>
      <c r="H891" s="23">
        <v>330498.5</v>
      </c>
      <c r="I891" s="23">
        <v>330498.5</v>
      </c>
      <c r="J891" s="23">
        <v>333798.5</v>
      </c>
      <c r="K891" s="44">
        <v>317364</v>
      </c>
      <c r="L891" s="24">
        <v>301631.53000000003</v>
      </c>
    </row>
    <row r="892" spans="1:13" ht="38.25" outlineLevel="7">
      <c r="A892" s="25" t="s">
        <v>141</v>
      </c>
      <c r="B892" s="26" t="s">
        <v>9</v>
      </c>
      <c r="C892" s="26" t="s">
        <v>71</v>
      </c>
      <c r="D892" s="26" t="s">
        <v>72</v>
      </c>
      <c r="E892" s="26" t="s">
        <v>22</v>
      </c>
      <c r="F892" s="26" t="s">
        <v>28</v>
      </c>
      <c r="G892" s="27" t="s">
        <v>16</v>
      </c>
      <c r="H892" s="23">
        <v>570768</v>
      </c>
      <c r="I892" s="23">
        <v>570768</v>
      </c>
      <c r="J892" s="23">
        <v>573568</v>
      </c>
      <c r="K892" s="44">
        <v>548084</v>
      </c>
      <c r="L892" s="24">
        <v>520915</v>
      </c>
    </row>
    <row r="893" spans="1:13" ht="38.25" outlineLevel="7">
      <c r="A893" s="25" t="s">
        <v>154</v>
      </c>
      <c r="B893" s="26" t="s">
        <v>9</v>
      </c>
      <c r="C893" s="26" t="s">
        <v>71</v>
      </c>
      <c r="D893" s="26" t="s">
        <v>72</v>
      </c>
      <c r="E893" s="26" t="s">
        <v>22</v>
      </c>
      <c r="F893" s="26" t="s">
        <v>28</v>
      </c>
      <c r="G893" s="27" t="s">
        <v>16</v>
      </c>
      <c r="H893" s="23">
        <v>816477.8</v>
      </c>
      <c r="I893" s="23">
        <v>1094919.8</v>
      </c>
      <c r="J893" s="23">
        <v>1118612.8</v>
      </c>
      <c r="K893" s="44">
        <f>784029+423582</f>
        <v>1207611</v>
      </c>
      <c r="L893" s="24">
        <f>745144.59+397302.32</f>
        <v>1142446.9099999999</v>
      </c>
    </row>
    <row r="894" spans="1:13" ht="38.25" outlineLevel="7">
      <c r="A894" s="25" t="s">
        <v>103</v>
      </c>
      <c r="B894" s="26" t="s">
        <v>9</v>
      </c>
      <c r="C894" s="26" t="s">
        <v>71</v>
      </c>
      <c r="D894" s="26" t="s">
        <v>72</v>
      </c>
      <c r="E894" s="26" t="s">
        <v>22</v>
      </c>
      <c r="F894" s="26" t="s">
        <v>28</v>
      </c>
      <c r="G894" s="27" t="s">
        <v>16</v>
      </c>
      <c r="H894" s="23">
        <v>963915</v>
      </c>
      <c r="I894" s="23">
        <v>963915</v>
      </c>
      <c r="J894" s="23">
        <v>1053097</v>
      </c>
      <c r="K894" s="44">
        <v>960968.7</v>
      </c>
      <c r="L894" s="24">
        <v>879723.08</v>
      </c>
    </row>
    <row r="895" spans="1:13" s="3" customFormat="1" ht="25.5" outlineLevel="4">
      <c r="A895" s="16" t="s">
        <v>29</v>
      </c>
      <c r="B895" s="17" t="s">
        <v>9</v>
      </c>
      <c r="C895" s="17" t="s">
        <v>71</v>
      </c>
      <c r="D895" s="17" t="s">
        <v>72</v>
      </c>
      <c r="E895" s="17" t="s">
        <v>22</v>
      </c>
      <c r="F895" s="17" t="s">
        <v>30</v>
      </c>
      <c r="G895" s="18"/>
      <c r="H895" s="19">
        <f>H896+H897+H898+H899+H900+H901+H902+H903+H904+H905+H906+H907+H908+H909+H910+H911+H912+H913+H914+H915+H916+H917+H918+H919+H920</f>
        <v>14283365.100000001</v>
      </c>
      <c r="I895" s="19">
        <f>I896+I897+I898+I899+I900+I901+I902+I903+I904+I905+I906+I907+I908+I909+I910+I911+I912+I913+I914+I915+I916+I917+I918+I919+I920</f>
        <v>14663980.32</v>
      </c>
      <c r="J895" s="19">
        <f>J896+J897+J898+J899+J900+J901+J902+J903+J904+J905+J906+J907+J908+J909+J910+J911+J912+J913+J914+J915+J916+J917+J918+J919+J920</f>
        <v>15415384.32</v>
      </c>
      <c r="K895" s="37">
        <f t="shared" ref="K895:L895" si="287">K896+K897+K898+K899+K900+K901+K902+K903+K904+K905+K906+K907+K908+K909+K910+K911+K912+K913+K914+K915+K916+K917+K918+K919+K920</f>
        <v>13217072.4</v>
      </c>
      <c r="L895" s="38">
        <f t="shared" si="287"/>
        <v>12397085.58</v>
      </c>
    </row>
    <row r="896" spans="1:13" ht="38.25" outlineLevel="7">
      <c r="A896" s="25" t="s">
        <v>118</v>
      </c>
      <c r="B896" s="26" t="s">
        <v>9</v>
      </c>
      <c r="C896" s="26" t="s">
        <v>71</v>
      </c>
      <c r="D896" s="26" t="s">
        <v>72</v>
      </c>
      <c r="E896" s="26" t="s">
        <v>22</v>
      </c>
      <c r="F896" s="26" t="s">
        <v>30</v>
      </c>
      <c r="G896" s="27" t="s">
        <v>16</v>
      </c>
      <c r="H896" s="23">
        <v>3609</v>
      </c>
      <c r="I896" s="23">
        <v>3609</v>
      </c>
      <c r="J896" s="23">
        <v>3609</v>
      </c>
      <c r="K896" s="44">
        <v>3457</v>
      </c>
      <c r="L896" s="24">
        <v>3242.69</v>
      </c>
    </row>
    <row r="897" spans="1:12" ht="38.25" outlineLevel="7">
      <c r="A897" s="25" t="s">
        <v>152</v>
      </c>
      <c r="B897" s="26" t="s">
        <v>9</v>
      </c>
      <c r="C897" s="26" t="s">
        <v>71</v>
      </c>
      <c r="D897" s="26" t="s">
        <v>72</v>
      </c>
      <c r="E897" s="26" t="s">
        <v>22</v>
      </c>
      <c r="F897" s="26" t="s">
        <v>30</v>
      </c>
      <c r="G897" s="27" t="s">
        <v>16</v>
      </c>
      <c r="H897" s="23">
        <v>4889.3999999999996</v>
      </c>
      <c r="I897" s="23">
        <v>4889.3999999999996</v>
      </c>
      <c r="J897" s="23">
        <v>4889.3999999999996</v>
      </c>
      <c r="K897" s="44">
        <v>4667</v>
      </c>
      <c r="L897" s="24">
        <v>4289.29</v>
      </c>
    </row>
    <row r="898" spans="1:12" ht="38.25" outlineLevel="7">
      <c r="A898" s="25" t="s">
        <v>119</v>
      </c>
      <c r="B898" s="26" t="s">
        <v>9</v>
      </c>
      <c r="C898" s="26" t="s">
        <v>71</v>
      </c>
      <c r="D898" s="26" t="s">
        <v>72</v>
      </c>
      <c r="E898" s="26" t="s">
        <v>22</v>
      </c>
      <c r="F898" s="26" t="s">
        <v>30</v>
      </c>
      <c r="G898" s="27" t="s">
        <v>16</v>
      </c>
      <c r="H898" s="23">
        <v>9865</v>
      </c>
      <c r="I898" s="23">
        <v>9865</v>
      </c>
      <c r="J898" s="23">
        <v>9865</v>
      </c>
      <c r="K898" s="44">
        <v>9450</v>
      </c>
      <c r="L898" s="24">
        <v>8863.7000000000007</v>
      </c>
    </row>
    <row r="899" spans="1:12" ht="38.25" outlineLevel="7">
      <c r="A899" s="25" t="s">
        <v>107</v>
      </c>
      <c r="B899" s="26" t="s">
        <v>9</v>
      </c>
      <c r="C899" s="26" t="s">
        <v>71</v>
      </c>
      <c r="D899" s="26" t="s">
        <v>72</v>
      </c>
      <c r="E899" s="26" t="s">
        <v>22</v>
      </c>
      <c r="F899" s="26" t="s">
        <v>30</v>
      </c>
      <c r="G899" s="27" t="s">
        <v>16</v>
      </c>
      <c r="H899" s="23">
        <v>84597</v>
      </c>
      <c r="I899" s="23">
        <v>84597</v>
      </c>
      <c r="J899" s="23">
        <v>86683</v>
      </c>
      <c r="K899" s="44">
        <v>81038</v>
      </c>
      <c r="L899" s="24">
        <v>76010.42</v>
      </c>
    </row>
    <row r="900" spans="1:12" ht="38.25" outlineLevel="7">
      <c r="A900" s="25" t="s">
        <v>115</v>
      </c>
      <c r="B900" s="26" t="s">
        <v>9</v>
      </c>
      <c r="C900" s="26" t="s">
        <v>71</v>
      </c>
      <c r="D900" s="26" t="s">
        <v>72</v>
      </c>
      <c r="E900" s="26" t="s">
        <v>22</v>
      </c>
      <c r="F900" s="26" t="s">
        <v>30</v>
      </c>
      <c r="G900" s="27" t="s">
        <v>16</v>
      </c>
      <c r="H900" s="23">
        <v>14795</v>
      </c>
      <c r="I900" s="23">
        <v>14795</v>
      </c>
      <c r="J900" s="23">
        <v>15899</v>
      </c>
      <c r="K900" s="44">
        <v>14173</v>
      </c>
      <c r="L900" s="24">
        <v>13293.31</v>
      </c>
    </row>
    <row r="901" spans="1:12" ht="38.25" outlineLevel="7">
      <c r="A901" s="25" t="s">
        <v>120</v>
      </c>
      <c r="B901" s="26" t="s">
        <v>9</v>
      </c>
      <c r="C901" s="26" t="s">
        <v>71</v>
      </c>
      <c r="D901" s="26" t="s">
        <v>72</v>
      </c>
      <c r="E901" s="26" t="s">
        <v>22</v>
      </c>
      <c r="F901" s="26" t="s">
        <v>30</v>
      </c>
      <c r="G901" s="27" t="s">
        <v>16</v>
      </c>
      <c r="H901" s="23">
        <v>28868</v>
      </c>
      <c r="I901" s="23">
        <v>28868</v>
      </c>
      <c r="J901" s="23">
        <v>28868</v>
      </c>
      <c r="K901" s="44">
        <v>27654</v>
      </c>
      <c r="L901" s="24">
        <v>25937.9</v>
      </c>
    </row>
    <row r="902" spans="1:12" ht="38.25" outlineLevel="7">
      <c r="A902" s="25" t="s">
        <v>121</v>
      </c>
      <c r="B902" s="26" t="s">
        <v>9</v>
      </c>
      <c r="C902" s="26" t="s">
        <v>71</v>
      </c>
      <c r="D902" s="26" t="s">
        <v>72</v>
      </c>
      <c r="E902" s="26" t="s">
        <v>22</v>
      </c>
      <c r="F902" s="26" t="s">
        <v>30</v>
      </c>
      <c r="G902" s="27" t="s">
        <v>16</v>
      </c>
      <c r="H902" s="23">
        <v>9021</v>
      </c>
      <c r="I902" s="23">
        <v>9021</v>
      </c>
      <c r="J902" s="23">
        <v>9021</v>
      </c>
      <c r="K902" s="44">
        <v>8642</v>
      </c>
      <c r="L902" s="24">
        <v>8105.37</v>
      </c>
    </row>
    <row r="903" spans="1:12" ht="38.25" outlineLevel="7">
      <c r="A903" s="25" t="s">
        <v>108</v>
      </c>
      <c r="B903" s="26" t="s">
        <v>9</v>
      </c>
      <c r="C903" s="26" t="s">
        <v>71</v>
      </c>
      <c r="D903" s="26" t="s">
        <v>72</v>
      </c>
      <c r="E903" s="26" t="s">
        <v>22</v>
      </c>
      <c r="F903" s="26" t="s">
        <v>30</v>
      </c>
      <c r="G903" s="27" t="s">
        <v>16</v>
      </c>
      <c r="H903" s="23">
        <v>15635.4</v>
      </c>
      <c r="I903" s="23">
        <v>15635.4</v>
      </c>
      <c r="J903" s="23">
        <v>15635.4</v>
      </c>
      <c r="K903" s="44">
        <v>14954</v>
      </c>
      <c r="L903" s="24">
        <v>13900.85</v>
      </c>
    </row>
    <row r="904" spans="1:12" ht="38.25" outlineLevel="7">
      <c r="A904" s="25" t="s">
        <v>109</v>
      </c>
      <c r="B904" s="26" t="s">
        <v>9</v>
      </c>
      <c r="C904" s="26" t="s">
        <v>71</v>
      </c>
      <c r="D904" s="26" t="s">
        <v>72</v>
      </c>
      <c r="E904" s="26" t="s">
        <v>22</v>
      </c>
      <c r="F904" s="26" t="s">
        <v>30</v>
      </c>
      <c r="G904" s="27" t="s">
        <v>16</v>
      </c>
      <c r="H904" s="23">
        <v>29442</v>
      </c>
      <c r="I904" s="23">
        <v>29442</v>
      </c>
      <c r="J904" s="23">
        <v>29442</v>
      </c>
      <c r="K904" s="44">
        <v>28157</v>
      </c>
      <c r="L904" s="24">
        <v>26156.78</v>
      </c>
    </row>
    <row r="905" spans="1:12" ht="38.25" outlineLevel="7">
      <c r="A905" s="25" t="s">
        <v>123</v>
      </c>
      <c r="B905" s="26" t="s">
        <v>9</v>
      </c>
      <c r="C905" s="26" t="s">
        <v>71</v>
      </c>
      <c r="D905" s="26" t="s">
        <v>72</v>
      </c>
      <c r="E905" s="26" t="s">
        <v>22</v>
      </c>
      <c r="F905" s="26" t="s">
        <v>30</v>
      </c>
      <c r="G905" s="27" t="s">
        <v>16</v>
      </c>
      <c r="H905" s="23">
        <v>2772</v>
      </c>
      <c r="I905" s="23">
        <v>3048</v>
      </c>
      <c r="J905" s="23">
        <v>3048</v>
      </c>
      <c r="K905" s="44">
        <v>2652</v>
      </c>
      <c r="L905" s="24">
        <v>2473.8200000000002</v>
      </c>
    </row>
    <row r="906" spans="1:12" ht="38.25" outlineLevel="7">
      <c r="A906" s="25" t="s">
        <v>124</v>
      </c>
      <c r="B906" s="26" t="s">
        <v>9</v>
      </c>
      <c r="C906" s="26" t="s">
        <v>71</v>
      </c>
      <c r="D906" s="26" t="s">
        <v>72</v>
      </c>
      <c r="E906" s="26" t="s">
        <v>22</v>
      </c>
      <c r="F906" s="26" t="s">
        <v>30</v>
      </c>
      <c r="G906" s="27" t="s">
        <v>16</v>
      </c>
      <c r="H906" s="23">
        <v>14783</v>
      </c>
      <c r="I906" s="23">
        <v>14783</v>
      </c>
      <c r="J906" s="23">
        <v>14783</v>
      </c>
      <c r="K906" s="44">
        <v>14161</v>
      </c>
      <c r="L906" s="24">
        <v>13282.53</v>
      </c>
    </row>
    <row r="907" spans="1:12" ht="38.25" outlineLevel="7">
      <c r="A907" s="25" t="s">
        <v>95</v>
      </c>
      <c r="B907" s="26" t="s">
        <v>9</v>
      </c>
      <c r="C907" s="26" t="s">
        <v>71</v>
      </c>
      <c r="D907" s="26" t="s">
        <v>72</v>
      </c>
      <c r="E907" s="26" t="s">
        <v>22</v>
      </c>
      <c r="F907" s="26" t="s">
        <v>30</v>
      </c>
      <c r="G907" s="27" t="s">
        <v>16</v>
      </c>
      <c r="H907" s="23">
        <v>72593.399999999994</v>
      </c>
      <c r="I907" s="23">
        <v>72593.399999999994</v>
      </c>
      <c r="J907" s="23">
        <v>72593.399999999994</v>
      </c>
      <c r="K907" s="44">
        <v>69489</v>
      </c>
      <c r="L907" s="24">
        <v>64922.33</v>
      </c>
    </row>
    <row r="908" spans="1:12" ht="38.25" outlineLevel="7">
      <c r="A908" s="25" t="s">
        <v>134</v>
      </c>
      <c r="B908" s="26" t="s">
        <v>9</v>
      </c>
      <c r="C908" s="26" t="s">
        <v>71</v>
      </c>
      <c r="D908" s="26" t="s">
        <v>72</v>
      </c>
      <c r="E908" s="26" t="s">
        <v>22</v>
      </c>
      <c r="F908" s="26" t="s">
        <v>30</v>
      </c>
      <c r="G908" s="27" t="s">
        <v>16</v>
      </c>
      <c r="H908" s="23">
        <v>5738</v>
      </c>
      <c r="I908" s="23">
        <v>5738</v>
      </c>
      <c r="J908" s="23">
        <v>5738</v>
      </c>
      <c r="K908" s="44">
        <v>5496</v>
      </c>
      <c r="L908" s="24">
        <v>5155.59</v>
      </c>
    </row>
    <row r="909" spans="1:12" ht="38.25" outlineLevel="7">
      <c r="A909" s="25" t="s">
        <v>96</v>
      </c>
      <c r="B909" s="26" t="s">
        <v>9</v>
      </c>
      <c r="C909" s="26" t="s">
        <v>71</v>
      </c>
      <c r="D909" s="26" t="s">
        <v>72</v>
      </c>
      <c r="E909" s="26" t="s">
        <v>22</v>
      </c>
      <c r="F909" s="26" t="s">
        <v>30</v>
      </c>
      <c r="G909" s="27" t="s">
        <v>16</v>
      </c>
      <c r="H909" s="23">
        <v>42847</v>
      </c>
      <c r="I909" s="23">
        <v>42847</v>
      </c>
      <c r="J909" s="23">
        <v>24852</v>
      </c>
      <c r="K909" s="44">
        <v>40978</v>
      </c>
      <c r="L909" s="24">
        <v>38093.65</v>
      </c>
    </row>
    <row r="910" spans="1:12" ht="38.25" outlineLevel="7">
      <c r="A910" s="25" t="s">
        <v>126</v>
      </c>
      <c r="B910" s="26" t="s">
        <v>9</v>
      </c>
      <c r="C910" s="26" t="s">
        <v>71</v>
      </c>
      <c r="D910" s="26" t="s">
        <v>72</v>
      </c>
      <c r="E910" s="26" t="s">
        <v>22</v>
      </c>
      <c r="F910" s="26" t="s">
        <v>30</v>
      </c>
      <c r="G910" s="27" t="s">
        <v>16</v>
      </c>
      <c r="H910" s="23">
        <v>55933</v>
      </c>
      <c r="I910" s="23">
        <v>55933</v>
      </c>
      <c r="J910" s="23">
        <v>60104</v>
      </c>
      <c r="K910" s="44">
        <v>53580</v>
      </c>
      <c r="L910" s="24">
        <v>50255.8</v>
      </c>
    </row>
    <row r="911" spans="1:12" ht="51" outlineLevel="7">
      <c r="A911" s="25" t="s">
        <v>110</v>
      </c>
      <c r="B911" s="26" t="s">
        <v>9</v>
      </c>
      <c r="C911" s="26" t="s">
        <v>71</v>
      </c>
      <c r="D911" s="26" t="s">
        <v>72</v>
      </c>
      <c r="E911" s="26" t="s">
        <v>22</v>
      </c>
      <c r="F911" s="26" t="s">
        <v>30</v>
      </c>
      <c r="G911" s="27" t="s">
        <v>16</v>
      </c>
      <c r="H911" s="23">
        <v>771163.5</v>
      </c>
      <c r="I911" s="23">
        <v>771163.5</v>
      </c>
      <c r="J911" s="23">
        <v>887803.5</v>
      </c>
      <c r="K911" s="44">
        <v>737951</v>
      </c>
      <c r="L911" s="24">
        <v>688211.77</v>
      </c>
    </row>
    <row r="912" spans="1:12" ht="38.25" outlineLevel="7">
      <c r="A912" s="25" t="s">
        <v>127</v>
      </c>
      <c r="B912" s="26" t="s">
        <v>9</v>
      </c>
      <c r="C912" s="26" t="s">
        <v>71</v>
      </c>
      <c r="D912" s="26" t="s">
        <v>72</v>
      </c>
      <c r="E912" s="26" t="s">
        <v>22</v>
      </c>
      <c r="F912" s="26" t="s">
        <v>30</v>
      </c>
      <c r="G912" s="27" t="s">
        <v>16</v>
      </c>
      <c r="H912" s="23">
        <v>3963</v>
      </c>
      <c r="I912" s="23">
        <v>3963</v>
      </c>
      <c r="J912" s="23">
        <v>3963</v>
      </c>
      <c r="K912" s="44">
        <v>3796</v>
      </c>
      <c r="L912" s="24">
        <v>3579.75</v>
      </c>
    </row>
    <row r="913" spans="1:12" ht="38.25" outlineLevel="7">
      <c r="A913" s="25" t="s">
        <v>141</v>
      </c>
      <c r="B913" s="26" t="s">
        <v>9</v>
      </c>
      <c r="C913" s="26" t="s">
        <v>71</v>
      </c>
      <c r="D913" s="26" t="s">
        <v>72</v>
      </c>
      <c r="E913" s="26" t="s">
        <v>22</v>
      </c>
      <c r="F913" s="26" t="s">
        <v>30</v>
      </c>
      <c r="G913" s="27" t="s">
        <v>16</v>
      </c>
      <c r="H913" s="23">
        <v>2283899.2000000002</v>
      </c>
      <c r="I913" s="23">
        <v>2283899.2000000002</v>
      </c>
      <c r="J913" s="23">
        <v>2386829.2000000002</v>
      </c>
      <c r="K913" s="44">
        <v>1972180</v>
      </c>
      <c r="L913" s="24">
        <v>2044003.47</v>
      </c>
    </row>
    <row r="914" spans="1:12" ht="38.25" outlineLevel="7">
      <c r="A914" s="25" t="s">
        <v>112</v>
      </c>
      <c r="B914" s="26" t="s">
        <v>9</v>
      </c>
      <c r="C914" s="26" t="s">
        <v>71</v>
      </c>
      <c r="D914" s="26" t="s">
        <v>72</v>
      </c>
      <c r="E914" s="26" t="s">
        <v>22</v>
      </c>
      <c r="F914" s="26" t="s">
        <v>30</v>
      </c>
      <c r="G914" s="27" t="s">
        <v>16</v>
      </c>
      <c r="H914" s="23">
        <v>442184</v>
      </c>
      <c r="I914" s="23">
        <v>119081.73</v>
      </c>
      <c r="J914" s="23">
        <v>119081.73</v>
      </c>
      <c r="K914" s="50">
        <v>0</v>
      </c>
      <c r="L914" s="56">
        <v>0</v>
      </c>
    </row>
    <row r="915" spans="1:12" ht="38.25" outlineLevel="7">
      <c r="A915" s="25" t="s">
        <v>135</v>
      </c>
      <c r="B915" s="26" t="s">
        <v>9</v>
      </c>
      <c r="C915" s="26" t="s">
        <v>71</v>
      </c>
      <c r="D915" s="26" t="s">
        <v>72</v>
      </c>
      <c r="E915" s="26" t="s">
        <v>22</v>
      </c>
      <c r="F915" s="26" t="s">
        <v>30</v>
      </c>
      <c r="G915" s="27" t="s">
        <v>16</v>
      </c>
      <c r="H915" s="23">
        <v>10826</v>
      </c>
      <c r="I915" s="23">
        <v>10826</v>
      </c>
      <c r="J915" s="23">
        <v>10826</v>
      </c>
      <c r="K915" s="44">
        <v>10370</v>
      </c>
      <c r="L915" s="24">
        <v>9727.16</v>
      </c>
    </row>
    <row r="916" spans="1:12" ht="38.25" outlineLevel="7">
      <c r="A916" s="25" t="s">
        <v>130</v>
      </c>
      <c r="B916" s="26" t="s">
        <v>9</v>
      </c>
      <c r="C916" s="26" t="s">
        <v>71</v>
      </c>
      <c r="D916" s="26" t="s">
        <v>72</v>
      </c>
      <c r="E916" s="26" t="s">
        <v>22</v>
      </c>
      <c r="F916" s="26" t="s">
        <v>30</v>
      </c>
      <c r="G916" s="27" t="s">
        <v>16</v>
      </c>
      <c r="H916" s="23">
        <v>11277</v>
      </c>
      <c r="I916" s="23">
        <v>11277</v>
      </c>
      <c r="J916" s="23">
        <v>11277</v>
      </c>
      <c r="K916" s="44">
        <v>10802</v>
      </c>
      <c r="L916" s="24">
        <v>10132.379999999999</v>
      </c>
    </row>
    <row r="917" spans="1:12" ht="27" customHeight="1" outlineLevel="7">
      <c r="A917" s="25" t="s">
        <v>154</v>
      </c>
      <c r="B917" s="26" t="s">
        <v>9</v>
      </c>
      <c r="C917" s="26" t="s">
        <v>71</v>
      </c>
      <c r="D917" s="26" t="s">
        <v>72</v>
      </c>
      <c r="E917" s="26" t="s">
        <v>22</v>
      </c>
      <c r="F917" s="26" t="s">
        <v>30</v>
      </c>
      <c r="G917" s="27" t="s">
        <v>16</v>
      </c>
      <c r="H917" s="23">
        <v>3265911.2</v>
      </c>
      <c r="I917" s="23">
        <v>3969352.69</v>
      </c>
      <c r="J917" s="23">
        <v>4102711.69</v>
      </c>
      <c r="K917" s="44">
        <v>3126614</v>
      </c>
      <c r="L917" s="24">
        <v>2922862.92</v>
      </c>
    </row>
    <row r="918" spans="1:12" ht="38.25" outlineLevel="7">
      <c r="A918" s="25" t="s">
        <v>136</v>
      </c>
      <c r="B918" s="26" t="s">
        <v>9</v>
      </c>
      <c r="C918" s="26" t="s">
        <v>71</v>
      </c>
      <c r="D918" s="26" t="s">
        <v>72</v>
      </c>
      <c r="E918" s="26" t="s">
        <v>22</v>
      </c>
      <c r="F918" s="26" t="s">
        <v>30</v>
      </c>
      <c r="G918" s="27" t="s">
        <v>16</v>
      </c>
      <c r="H918" s="23">
        <v>15246</v>
      </c>
      <c r="I918" s="23">
        <v>15246</v>
      </c>
      <c r="J918" s="23">
        <v>15246</v>
      </c>
      <c r="K918" s="44">
        <v>14605</v>
      </c>
      <c r="L918" s="24">
        <v>13698.53</v>
      </c>
    </row>
    <row r="919" spans="1:12" ht="38.25" outlineLevel="7">
      <c r="A919" s="25" t="s">
        <v>117</v>
      </c>
      <c r="B919" s="26" t="s">
        <v>9</v>
      </c>
      <c r="C919" s="26" t="s">
        <v>71</v>
      </c>
      <c r="D919" s="26" t="s">
        <v>72</v>
      </c>
      <c r="E919" s="26" t="s">
        <v>22</v>
      </c>
      <c r="F919" s="26" t="s">
        <v>30</v>
      </c>
      <c r="G919" s="27" t="s">
        <v>16</v>
      </c>
      <c r="H919" s="23">
        <v>14795</v>
      </c>
      <c r="I919" s="23">
        <v>14795</v>
      </c>
      <c r="J919" s="23">
        <v>14795</v>
      </c>
      <c r="K919" s="44">
        <v>14173</v>
      </c>
      <c r="L919" s="24">
        <v>13293.31</v>
      </c>
    </row>
    <row r="920" spans="1:12" ht="38.25" outlineLevel="7">
      <c r="A920" s="25" t="s">
        <v>103</v>
      </c>
      <c r="B920" s="26" t="s">
        <v>9</v>
      </c>
      <c r="C920" s="26" t="s">
        <v>71</v>
      </c>
      <c r="D920" s="26" t="s">
        <v>72</v>
      </c>
      <c r="E920" s="26" t="s">
        <v>22</v>
      </c>
      <c r="F920" s="26" t="s">
        <v>30</v>
      </c>
      <c r="G920" s="27" t="s">
        <v>16</v>
      </c>
      <c r="H920" s="23">
        <v>7068712</v>
      </c>
      <c r="I920" s="23">
        <v>7068712</v>
      </c>
      <c r="J920" s="23">
        <v>7477821</v>
      </c>
      <c r="K920" s="44">
        <v>6948033.4000000004</v>
      </c>
      <c r="L920" s="24">
        <v>6337592.2599999998</v>
      </c>
    </row>
    <row r="921" spans="1:12" s="3" customFormat="1" outlineLevel="4">
      <c r="A921" s="16" t="s">
        <v>31</v>
      </c>
      <c r="B921" s="17" t="s">
        <v>9</v>
      </c>
      <c r="C921" s="17" t="s">
        <v>71</v>
      </c>
      <c r="D921" s="17" t="s">
        <v>72</v>
      </c>
      <c r="E921" s="17" t="s">
        <v>22</v>
      </c>
      <c r="F921" s="17" t="s">
        <v>32</v>
      </c>
      <c r="G921" s="18"/>
      <c r="H921" s="19">
        <f>H922+H923</f>
        <v>49119</v>
      </c>
      <c r="I921" s="19">
        <f>I922+I923</f>
        <v>49119</v>
      </c>
      <c r="J921" s="19">
        <f>J922+J923</f>
        <v>49119</v>
      </c>
      <c r="K921" s="37">
        <f t="shared" ref="K921:L921" si="288">K922+K923</f>
        <v>60877.850000000006</v>
      </c>
      <c r="L921" s="38">
        <f t="shared" si="288"/>
        <v>57100.979999999996</v>
      </c>
    </row>
    <row r="922" spans="1:12" ht="38.25" outlineLevel="7">
      <c r="A922" s="25" t="s">
        <v>141</v>
      </c>
      <c r="B922" s="26" t="s">
        <v>9</v>
      </c>
      <c r="C922" s="26" t="s">
        <v>71</v>
      </c>
      <c r="D922" s="26" t="s">
        <v>72</v>
      </c>
      <c r="E922" s="26" t="s">
        <v>22</v>
      </c>
      <c r="F922" s="26" t="s">
        <v>32</v>
      </c>
      <c r="G922" s="27" t="s">
        <v>16</v>
      </c>
      <c r="H922" s="23">
        <v>6771</v>
      </c>
      <c r="I922" s="23">
        <v>6771</v>
      </c>
      <c r="J922" s="23">
        <v>6771</v>
      </c>
      <c r="K922" s="44">
        <v>8395.9500000000007</v>
      </c>
      <c r="L922" s="24">
        <v>7874.98</v>
      </c>
    </row>
    <row r="923" spans="1:12" ht="38.25" outlineLevel="7">
      <c r="A923" s="25" t="s">
        <v>103</v>
      </c>
      <c r="B923" s="26" t="s">
        <v>9</v>
      </c>
      <c r="C923" s="26" t="s">
        <v>71</v>
      </c>
      <c r="D923" s="26" t="s">
        <v>72</v>
      </c>
      <c r="E923" s="26" t="s">
        <v>22</v>
      </c>
      <c r="F923" s="26" t="s">
        <v>32</v>
      </c>
      <c r="G923" s="27" t="s">
        <v>16</v>
      </c>
      <c r="H923" s="23">
        <v>42348</v>
      </c>
      <c r="I923" s="23">
        <v>42348</v>
      </c>
      <c r="J923" s="23">
        <v>42348</v>
      </c>
      <c r="K923" s="44">
        <v>52481.9</v>
      </c>
      <c r="L923" s="24">
        <v>49226</v>
      </c>
    </row>
    <row r="924" spans="1:12" s="3" customFormat="1" outlineLevel="4">
      <c r="A924" s="16" t="s">
        <v>33</v>
      </c>
      <c r="B924" s="17" t="s">
        <v>9</v>
      </c>
      <c r="C924" s="17" t="s">
        <v>71</v>
      </c>
      <c r="D924" s="17" t="s">
        <v>72</v>
      </c>
      <c r="E924" s="17" t="s">
        <v>22</v>
      </c>
      <c r="F924" s="17" t="s">
        <v>34</v>
      </c>
      <c r="G924" s="18"/>
      <c r="H924" s="19">
        <f>H925+H926</f>
        <v>97707</v>
      </c>
      <c r="I924" s="19">
        <f>I925+I926</f>
        <v>97707</v>
      </c>
      <c r="J924" s="19">
        <f>J925+J926</f>
        <v>97707</v>
      </c>
      <c r="K924" s="37">
        <f t="shared" ref="K924:L924" si="289">K925+K926</f>
        <v>78615.95</v>
      </c>
      <c r="L924" s="38">
        <f t="shared" si="289"/>
        <v>73738.62</v>
      </c>
    </row>
    <row r="925" spans="1:12" ht="38.25" outlineLevel="7">
      <c r="A925" s="25" t="s">
        <v>141</v>
      </c>
      <c r="B925" s="26" t="s">
        <v>9</v>
      </c>
      <c r="C925" s="26" t="s">
        <v>71</v>
      </c>
      <c r="D925" s="26" t="s">
        <v>72</v>
      </c>
      <c r="E925" s="26" t="s">
        <v>22</v>
      </c>
      <c r="F925" s="26" t="s">
        <v>34</v>
      </c>
      <c r="G925" s="27" t="s">
        <v>16</v>
      </c>
      <c r="H925" s="23">
        <v>41983</v>
      </c>
      <c r="I925" s="23">
        <v>41983</v>
      </c>
      <c r="J925" s="23">
        <v>41983</v>
      </c>
      <c r="K925" s="44">
        <v>33779.949999999997</v>
      </c>
      <c r="L925" s="24">
        <v>31684.02</v>
      </c>
    </row>
    <row r="926" spans="1:12" ht="38.25" outlineLevel="7">
      <c r="A926" s="25" t="s">
        <v>103</v>
      </c>
      <c r="B926" s="26" t="s">
        <v>9</v>
      </c>
      <c r="C926" s="26" t="s">
        <v>71</v>
      </c>
      <c r="D926" s="26" t="s">
        <v>72</v>
      </c>
      <c r="E926" s="26" t="s">
        <v>22</v>
      </c>
      <c r="F926" s="26" t="s">
        <v>34</v>
      </c>
      <c r="G926" s="27" t="s">
        <v>16</v>
      </c>
      <c r="H926" s="23">
        <v>55724</v>
      </c>
      <c r="I926" s="23">
        <v>55724</v>
      </c>
      <c r="J926" s="23">
        <v>55724</v>
      </c>
      <c r="K926" s="44">
        <v>44836</v>
      </c>
      <c r="L926" s="24">
        <v>42054.6</v>
      </c>
    </row>
    <row r="927" spans="1:12" s="3" customFormat="1" outlineLevel="4">
      <c r="A927" s="16" t="s">
        <v>35</v>
      </c>
      <c r="B927" s="17" t="s">
        <v>9</v>
      </c>
      <c r="C927" s="17" t="s">
        <v>71</v>
      </c>
      <c r="D927" s="17" t="s">
        <v>72</v>
      </c>
      <c r="E927" s="17" t="s">
        <v>22</v>
      </c>
      <c r="F927" s="17" t="s">
        <v>36</v>
      </c>
      <c r="G927" s="18"/>
      <c r="H927" s="19">
        <f>H928+H929</f>
        <v>107718</v>
      </c>
      <c r="I927" s="19">
        <f>I928+I929</f>
        <v>107718</v>
      </c>
      <c r="J927" s="19">
        <f>J928+J929</f>
        <v>107718</v>
      </c>
      <c r="K927" s="37">
        <f t="shared" ref="K927:L927" si="290">K928+K929</f>
        <v>119631.88999999998</v>
      </c>
      <c r="L927" s="38">
        <f t="shared" si="290"/>
        <v>112209.92</v>
      </c>
    </row>
    <row r="928" spans="1:12" ht="38.25" outlineLevel="7">
      <c r="A928" s="25" t="s">
        <v>141</v>
      </c>
      <c r="B928" s="26" t="s">
        <v>9</v>
      </c>
      <c r="C928" s="26" t="s">
        <v>71</v>
      </c>
      <c r="D928" s="26" t="s">
        <v>72</v>
      </c>
      <c r="E928" s="26" t="s">
        <v>22</v>
      </c>
      <c r="F928" s="26" t="s">
        <v>36</v>
      </c>
      <c r="G928" s="27" t="s">
        <v>16</v>
      </c>
      <c r="H928" s="23">
        <v>46771</v>
      </c>
      <c r="I928" s="23">
        <v>46771</v>
      </c>
      <c r="J928" s="23">
        <v>46771</v>
      </c>
      <c r="K928" s="44">
        <v>51943.99</v>
      </c>
      <c r="L928" s="24">
        <v>48721.02</v>
      </c>
    </row>
    <row r="929" spans="1:12" ht="38.25" outlineLevel="7">
      <c r="A929" s="25" t="s">
        <v>103</v>
      </c>
      <c r="B929" s="26" t="s">
        <v>9</v>
      </c>
      <c r="C929" s="26" t="s">
        <v>71</v>
      </c>
      <c r="D929" s="26" t="s">
        <v>72</v>
      </c>
      <c r="E929" s="26" t="s">
        <v>22</v>
      </c>
      <c r="F929" s="26" t="s">
        <v>36</v>
      </c>
      <c r="G929" s="27" t="s">
        <v>16</v>
      </c>
      <c r="H929" s="23">
        <v>60947</v>
      </c>
      <c r="I929" s="23">
        <v>60947</v>
      </c>
      <c r="J929" s="23">
        <v>60947</v>
      </c>
      <c r="K929" s="44">
        <v>67687.899999999994</v>
      </c>
      <c r="L929" s="24">
        <v>63488.9</v>
      </c>
    </row>
    <row r="930" spans="1:12" s="3" customFormat="1" outlineLevel="4">
      <c r="A930" s="16" t="s">
        <v>37</v>
      </c>
      <c r="B930" s="17" t="s">
        <v>9</v>
      </c>
      <c r="C930" s="17" t="s">
        <v>71</v>
      </c>
      <c r="D930" s="17" t="s">
        <v>72</v>
      </c>
      <c r="E930" s="17" t="s">
        <v>22</v>
      </c>
      <c r="F930" s="17" t="s">
        <v>38</v>
      </c>
      <c r="G930" s="18"/>
      <c r="H930" s="19">
        <f>H931+H932</f>
        <v>9402</v>
      </c>
      <c r="I930" s="19">
        <f>I931+I932</f>
        <v>9402</v>
      </c>
      <c r="J930" s="19">
        <f>J931+J932</f>
        <v>9402</v>
      </c>
      <c r="K930" s="37">
        <f t="shared" ref="K930:L930" si="291">K931+K932</f>
        <v>7053.94</v>
      </c>
      <c r="L930" s="38">
        <f t="shared" si="291"/>
        <v>6616.31</v>
      </c>
    </row>
    <row r="931" spans="1:12" ht="38.25" outlineLevel="7">
      <c r="A931" s="25" t="s">
        <v>141</v>
      </c>
      <c r="B931" s="26" t="s">
        <v>9</v>
      </c>
      <c r="C931" s="26" t="s">
        <v>71</v>
      </c>
      <c r="D931" s="26" t="s">
        <v>72</v>
      </c>
      <c r="E931" s="26" t="s">
        <v>22</v>
      </c>
      <c r="F931" s="26" t="s">
        <v>38</v>
      </c>
      <c r="G931" s="27" t="s">
        <v>16</v>
      </c>
      <c r="H931" s="23">
        <v>2906</v>
      </c>
      <c r="I931" s="23">
        <v>2906</v>
      </c>
      <c r="J931" s="23">
        <v>2906</v>
      </c>
      <c r="K931" s="44">
        <v>2180.04</v>
      </c>
      <c r="L931" s="24">
        <v>2045.01</v>
      </c>
    </row>
    <row r="932" spans="1:12" ht="38.25" outlineLevel="7">
      <c r="A932" s="25" t="s">
        <v>103</v>
      </c>
      <c r="B932" s="26" t="s">
        <v>9</v>
      </c>
      <c r="C932" s="26" t="s">
        <v>71</v>
      </c>
      <c r="D932" s="26" t="s">
        <v>72</v>
      </c>
      <c r="E932" s="26" t="s">
        <v>22</v>
      </c>
      <c r="F932" s="26" t="s">
        <v>38</v>
      </c>
      <c r="G932" s="27" t="s">
        <v>16</v>
      </c>
      <c r="H932" s="23">
        <v>6496</v>
      </c>
      <c r="I932" s="23">
        <v>6496</v>
      </c>
      <c r="J932" s="23">
        <v>6496</v>
      </c>
      <c r="K932" s="44">
        <v>4873.8999999999996</v>
      </c>
      <c r="L932" s="24">
        <v>4571.3</v>
      </c>
    </row>
    <row r="933" spans="1:12" s="3" customFormat="1" outlineLevel="4">
      <c r="A933" s="16" t="s">
        <v>44</v>
      </c>
      <c r="B933" s="17" t="s">
        <v>9</v>
      </c>
      <c r="C933" s="17" t="s">
        <v>71</v>
      </c>
      <c r="D933" s="17" t="s">
        <v>72</v>
      </c>
      <c r="E933" s="17" t="s">
        <v>22</v>
      </c>
      <c r="F933" s="17" t="s">
        <v>45</v>
      </c>
      <c r="G933" s="18"/>
      <c r="H933" s="19">
        <f>H934+H935+H936+H937+H938+H939+H940+H941+H942+H943+H944+H945+H946+H947+H948+H949+H950+H951+H952+H953+H954+H955+H956+H957+H958</f>
        <v>676221.85</v>
      </c>
      <c r="I933" s="19">
        <f>I934+I935+I936+I937+I938+I939+I940+I941+I942+I943+I944+I945+I946+I947+I948+I949+I950+I951+I952+I953+I954+I955+I956+I957+I958</f>
        <v>676221.85</v>
      </c>
      <c r="J933" s="19">
        <f>J934+J935+J936+J937+J938+J939+J940+J941+J942+J943+J944+J945+J946+J947+J948+J949+J950+J951+J952+J953+J954+J955+J956+J957+J958</f>
        <v>676221.85</v>
      </c>
      <c r="K933" s="37">
        <f t="shared" ref="K933:L933" si="292">K934+K935+K936+K937+K938+K939+K940+K941+K942+K943+K944+K945+K946+K947+K948+K949+K950+K951+K952+K953+K954+K955+K956+K957+K958</f>
        <v>647773.19999999995</v>
      </c>
      <c r="L933" s="38">
        <f t="shared" si="292"/>
        <v>607585.33000000007</v>
      </c>
    </row>
    <row r="934" spans="1:12" ht="38.25" outlineLevel="7">
      <c r="A934" s="25" t="s">
        <v>118</v>
      </c>
      <c r="B934" s="26" t="s">
        <v>9</v>
      </c>
      <c r="C934" s="26" t="s">
        <v>71</v>
      </c>
      <c r="D934" s="26" t="s">
        <v>72</v>
      </c>
      <c r="E934" s="26" t="s">
        <v>22</v>
      </c>
      <c r="F934" s="26" t="s">
        <v>45</v>
      </c>
      <c r="G934" s="27" t="s">
        <v>16</v>
      </c>
      <c r="H934" s="23">
        <v>2871</v>
      </c>
      <c r="I934" s="23">
        <v>2871</v>
      </c>
      <c r="J934" s="23">
        <v>2871</v>
      </c>
      <c r="K934" s="44">
        <v>2750</v>
      </c>
      <c r="L934" s="24">
        <v>2579</v>
      </c>
    </row>
    <row r="935" spans="1:12" ht="38.25" outlineLevel="7">
      <c r="A935" s="25" t="s">
        <v>111</v>
      </c>
      <c r="B935" s="26" t="s">
        <v>9</v>
      </c>
      <c r="C935" s="26" t="s">
        <v>71</v>
      </c>
      <c r="D935" s="26" t="s">
        <v>72</v>
      </c>
      <c r="E935" s="26" t="s">
        <v>22</v>
      </c>
      <c r="F935" s="26" t="s">
        <v>45</v>
      </c>
      <c r="G935" s="27" t="s">
        <v>16</v>
      </c>
      <c r="H935" s="23">
        <v>913</v>
      </c>
      <c r="I935" s="23">
        <v>913</v>
      </c>
      <c r="J935" s="23">
        <v>913</v>
      </c>
      <c r="K935" s="44">
        <v>875</v>
      </c>
      <c r="L935" s="24">
        <v>821</v>
      </c>
    </row>
    <row r="936" spans="1:12" ht="38.25" outlineLevel="7">
      <c r="A936" s="25" t="s">
        <v>119</v>
      </c>
      <c r="B936" s="26" t="s">
        <v>9</v>
      </c>
      <c r="C936" s="26" t="s">
        <v>71</v>
      </c>
      <c r="D936" s="26" t="s">
        <v>72</v>
      </c>
      <c r="E936" s="26" t="s">
        <v>22</v>
      </c>
      <c r="F936" s="26" t="s">
        <v>45</v>
      </c>
      <c r="G936" s="27" t="s">
        <v>16</v>
      </c>
      <c r="H936" s="23">
        <v>2427</v>
      </c>
      <c r="I936" s="23">
        <v>2427</v>
      </c>
      <c r="J936" s="23">
        <v>2427</v>
      </c>
      <c r="K936" s="44">
        <v>2325</v>
      </c>
      <c r="L936" s="24">
        <v>2181</v>
      </c>
    </row>
    <row r="937" spans="1:12" ht="38.25" outlineLevel="7">
      <c r="A937" s="25" t="s">
        <v>107</v>
      </c>
      <c r="B937" s="26" t="s">
        <v>9</v>
      </c>
      <c r="C937" s="26" t="s">
        <v>71</v>
      </c>
      <c r="D937" s="26" t="s">
        <v>72</v>
      </c>
      <c r="E937" s="26" t="s">
        <v>22</v>
      </c>
      <c r="F937" s="26" t="s">
        <v>45</v>
      </c>
      <c r="G937" s="27" t="s">
        <v>16</v>
      </c>
      <c r="H937" s="23">
        <v>8481.9500000000007</v>
      </c>
      <c r="I937" s="23">
        <v>8481.9500000000007</v>
      </c>
      <c r="J937" s="23">
        <v>8481.9500000000007</v>
      </c>
      <c r="K937" s="44">
        <v>8125</v>
      </c>
      <c r="L937" s="24">
        <v>7621.03</v>
      </c>
    </row>
    <row r="938" spans="1:12" ht="38.25" outlineLevel="7">
      <c r="A938" s="25" t="s">
        <v>115</v>
      </c>
      <c r="B938" s="26" t="s">
        <v>9</v>
      </c>
      <c r="C938" s="26" t="s">
        <v>71</v>
      </c>
      <c r="D938" s="26" t="s">
        <v>72</v>
      </c>
      <c r="E938" s="26" t="s">
        <v>22</v>
      </c>
      <c r="F938" s="26" t="s">
        <v>45</v>
      </c>
      <c r="G938" s="27" t="s">
        <v>16</v>
      </c>
      <c r="H938" s="23">
        <v>1697</v>
      </c>
      <c r="I938" s="23">
        <v>1697</v>
      </c>
      <c r="J938" s="23">
        <v>1697</v>
      </c>
      <c r="K938" s="44">
        <v>1626</v>
      </c>
      <c r="L938" s="24">
        <v>1525</v>
      </c>
    </row>
    <row r="939" spans="1:12" ht="38.25" outlineLevel="7">
      <c r="A939" s="25" t="s">
        <v>120</v>
      </c>
      <c r="B939" s="26" t="s">
        <v>9</v>
      </c>
      <c r="C939" s="26" t="s">
        <v>71</v>
      </c>
      <c r="D939" s="26" t="s">
        <v>72</v>
      </c>
      <c r="E939" s="26" t="s">
        <v>22</v>
      </c>
      <c r="F939" s="26" t="s">
        <v>45</v>
      </c>
      <c r="G939" s="27" t="s">
        <v>16</v>
      </c>
      <c r="H939" s="23">
        <v>1957</v>
      </c>
      <c r="I939" s="23">
        <v>1957</v>
      </c>
      <c r="J939" s="23">
        <v>1957</v>
      </c>
      <c r="K939" s="44">
        <v>1875</v>
      </c>
      <c r="L939" s="24">
        <v>1759</v>
      </c>
    </row>
    <row r="940" spans="1:12" ht="38.25" outlineLevel="7">
      <c r="A940" s="25" t="s">
        <v>121</v>
      </c>
      <c r="B940" s="26" t="s">
        <v>9</v>
      </c>
      <c r="C940" s="26" t="s">
        <v>71</v>
      </c>
      <c r="D940" s="26" t="s">
        <v>72</v>
      </c>
      <c r="E940" s="26" t="s">
        <v>22</v>
      </c>
      <c r="F940" s="26" t="s">
        <v>45</v>
      </c>
      <c r="G940" s="27" t="s">
        <v>16</v>
      </c>
      <c r="H940" s="23">
        <v>952</v>
      </c>
      <c r="I940" s="23">
        <v>952</v>
      </c>
      <c r="J940" s="23">
        <v>952</v>
      </c>
      <c r="K940" s="44">
        <v>912</v>
      </c>
      <c r="L940" s="24">
        <v>855</v>
      </c>
    </row>
    <row r="941" spans="1:12" ht="38.25" outlineLevel="7">
      <c r="A941" s="25" t="s">
        <v>108</v>
      </c>
      <c r="B941" s="26" t="s">
        <v>9</v>
      </c>
      <c r="C941" s="26" t="s">
        <v>71</v>
      </c>
      <c r="D941" s="26" t="s">
        <v>72</v>
      </c>
      <c r="E941" s="26" t="s">
        <v>22</v>
      </c>
      <c r="F941" s="26" t="s">
        <v>45</v>
      </c>
      <c r="G941" s="27" t="s">
        <v>16</v>
      </c>
      <c r="H941" s="23">
        <v>913</v>
      </c>
      <c r="I941" s="23">
        <v>913</v>
      </c>
      <c r="J941" s="23">
        <v>913</v>
      </c>
      <c r="K941" s="44">
        <v>875</v>
      </c>
      <c r="L941" s="24">
        <v>821</v>
      </c>
    </row>
    <row r="942" spans="1:12" ht="38.25" outlineLevel="7">
      <c r="A942" s="25" t="s">
        <v>109</v>
      </c>
      <c r="B942" s="26" t="s">
        <v>9</v>
      </c>
      <c r="C942" s="26" t="s">
        <v>71</v>
      </c>
      <c r="D942" s="26" t="s">
        <v>72</v>
      </c>
      <c r="E942" s="26" t="s">
        <v>22</v>
      </c>
      <c r="F942" s="26" t="s">
        <v>45</v>
      </c>
      <c r="G942" s="27" t="s">
        <v>16</v>
      </c>
      <c r="H942" s="23">
        <v>3915</v>
      </c>
      <c r="I942" s="23">
        <v>3915</v>
      </c>
      <c r="J942" s="23">
        <v>3915</v>
      </c>
      <c r="K942" s="44">
        <v>3750</v>
      </c>
      <c r="L942" s="24">
        <v>3517</v>
      </c>
    </row>
    <row r="943" spans="1:12" ht="38.25" outlineLevel="7">
      <c r="A943" s="25" t="s">
        <v>123</v>
      </c>
      <c r="B943" s="26" t="s">
        <v>9</v>
      </c>
      <c r="C943" s="26" t="s">
        <v>71</v>
      </c>
      <c r="D943" s="26" t="s">
        <v>72</v>
      </c>
      <c r="E943" s="26" t="s">
        <v>22</v>
      </c>
      <c r="F943" s="26" t="s">
        <v>45</v>
      </c>
      <c r="G943" s="27" t="s">
        <v>16</v>
      </c>
      <c r="H943" s="23">
        <v>156</v>
      </c>
      <c r="I943" s="23">
        <v>156</v>
      </c>
      <c r="J943" s="23">
        <v>156</v>
      </c>
      <c r="K943" s="44">
        <v>149</v>
      </c>
      <c r="L943" s="24">
        <v>140</v>
      </c>
    </row>
    <row r="944" spans="1:12" ht="38.25" outlineLevel="7">
      <c r="A944" s="25" t="s">
        <v>124</v>
      </c>
      <c r="B944" s="26" t="s">
        <v>9</v>
      </c>
      <c r="C944" s="26" t="s">
        <v>71</v>
      </c>
      <c r="D944" s="26" t="s">
        <v>72</v>
      </c>
      <c r="E944" s="26" t="s">
        <v>22</v>
      </c>
      <c r="F944" s="26" t="s">
        <v>45</v>
      </c>
      <c r="G944" s="27" t="s">
        <v>16</v>
      </c>
      <c r="H944" s="23">
        <v>5390</v>
      </c>
      <c r="I944" s="23">
        <v>5390</v>
      </c>
      <c r="J944" s="23">
        <v>5390</v>
      </c>
      <c r="K944" s="44">
        <v>5163</v>
      </c>
      <c r="L944" s="24">
        <v>4843</v>
      </c>
    </row>
    <row r="945" spans="1:12" ht="38.25" outlineLevel="7">
      <c r="A945" s="25" t="s">
        <v>95</v>
      </c>
      <c r="B945" s="26" t="s">
        <v>9</v>
      </c>
      <c r="C945" s="26" t="s">
        <v>71</v>
      </c>
      <c r="D945" s="26" t="s">
        <v>72</v>
      </c>
      <c r="E945" s="26" t="s">
        <v>22</v>
      </c>
      <c r="F945" s="26" t="s">
        <v>45</v>
      </c>
      <c r="G945" s="27" t="s">
        <v>16</v>
      </c>
      <c r="H945" s="23">
        <v>43765</v>
      </c>
      <c r="I945" s="23">
        <v>43765</v>
      </c>
      <c r="J945" s="23">
        <v>43765</v>
      </c>
      <c r="K945" s="44">
        <v>41924</v>
      </c>
      <c r="L945" s="24">
        <v>39323</v>
      </c>
    </row>
    <row r="946" spans="1:12" ht="38.25" outlineLevel="7">
      <c r="A946" s="25" t="s">
        <v>134</v>
      </c>
      <c r="B946" s="26" t="s">
        <v>9</v>
      </c>
      <c r="C946" s="26" t="s">
        <v>71</v>
      </c>
      <c r="D946" s="26" t="s">
        <v>72</v>
      </c>
      <c r="E946" s="26" t="s">
        <v>22</v>
      </c>
      <c r="F946" s="26" t="s">
        <v>45</v>
      </c>
      <c r="G946" s="27" t="s">
        <v>16</v>
      </c>
      <c r="H946" s="23">
        <v>652</v>
      </c>
      <c r="I946" s="23">
        <v>652</v>
      </c>
      <c r="J946" s="23">
        <v>652</v>
      </c>
      <c r="K946" s="44">
        <v>625</v>
      </c>
      <c r="L946" s="24">
        <v>586</v>
      </c>
    </row>
    <row r="947" spans="1:12" ht="38.25" outlineLevel="7">
      <c r="A947" s="25" t="s">
        <v>96</v>
      </c>
      <c r="B947" s="26" t="s">
        <v>9</v>
      </c>
      <c r="C947" s="26" t="s">
        <v>71</v>
      </c>
      <c r="D947" s="26" t="s">
        <v>72</v>
      </c>
      <c r="E947" s="26" t="s">
        <v>22</v>
      </c>
      <c r="F947" s="26" t="s">
        <v>45</v>
      </c>
      <c r="G947" s="27" t="s">
        <v>16</v>
      </c>
      <c r="H947" s="23">
        <v>44501</v>
      </c>
      <c r="I947" s="23">
        <v>44501</v>
      </c>
      <c r="J947" s="23">
        <v>44501</v>
      </c>
      <c r="K947" s="44">
        <v>42629</v>
      </c>
      <c r="L947" s="24">
        <v>39984</v>
      </c>
    </row>
    <row r="948" spans="1:12" ht="38.25" outlineLevel="7">
      <c r="A948" s="25" t="s">
        <v>126</v>
      </c>
      <c r="B948" s="26" t="s">
        <v>9</v>
      </c>
      <c r="C948" s="26" t="s">
        <v>71</v>
      </c>
      <c r="D948" s="26" t="s">
        <v>72</v>
      </c>
      <c r="E948" s="26" t="s">
        <v>22</v>
      </c>
      <c r="F948" s="26" t="s">
        <v>45</v>
      </c>
      <c r="G948" s="27" t="s">
        <v>16</v>
      </c>
      <c r="H948" s="23">
        <v>6525</v>
      </c>
      <c r="I948" s="23">
        <v>6525</v>
      </c>
      <c r="J948" s="23">
        <v>6525</v>
      </c>
      <c r="K948" s="44">
        <v>6250</v>
      </c>
      <c r="L948" s="24">
        <v>5862</v>
      </c>
    </row>
    <row r="949" spans="1:12" ht="51" outlineLevel="7">
      <c r="A949" s="25" t="s">
        <v>150</v>
      </c>
      <c r="B949" s="26" t="s">
        <v>9</v>
      </c>
      <c r="C949" s="26" t="s">
        <v>71</v>
      </c>
      <c r="D949" s="26" t="s">
        <v>72</v>
      </c>
      <c r="E949" s="26" t="s">
        <v>22</v>
      </c>
      <c r="F949" s="26" t="s">
        <v>45</v>
      </c>
      <c r="G949" s="27" t="s">
        <v>16</v>
      </c>
      <c r="H949" s="23">
        <v>18567</v>
      </c>
      <c r="I949" s="23">
        <v>18567</v>
      </c>
      <c r="J949" s="23">
        <v>18567</v>
      </c>
      <c r="K949" s="44">
        <v>17786</v>
      </c>
      <c r="L949" s="24">
        <v>16683</v>
      </c>
    </row>
    <row r="950" spans="1:12" ht="38.25" outlineLevel="7">
      <c r="A950" s="25" t="s">
        <v>127</v>
      </c>
      <c r="B950" s="26" t="s">
        <v>9</v>
      </c>
      <c r="C950" s="26" t="s">
        <v>71</v>
      </c>
      <c r="D950" s="26" t="s">
        <v>72</v>
      </c>
      <c r="E950" s="26" t="s">
        <v>22</v>
      </c>
      <c r="F950" s="26" t="s">
        <v>45</v>
      </c>
      <c r="G950" s="27" t="s">
        <v>16</v>
      </c>
      <c r="H950" s="23">
        <v>600</v>
      </c>
      <c r="I950" s="23">
        <v>600</v>
      </c>
      <c r="J950" s="23">
        <v>600</v>
      </c>
      <c r="K950" s="44">
        <v>575</v>
      </c>
      <c r="L950" s="24">
        <v>539</v>
      </c>
    </row>
    <row r="951" spans="1:12" ht="38.25" outlineLevel="7">
      <c r="A951" s="25" t="s">
        <v>141</v>
      </c>
      <c r="B951" s="26" t="s">
        <v>9</v>
      </c>
      <c r="C951" s="26" t="s">
        <v>71</v>
      </c>
      <c r="D951" s="26" t="s">
        <v>72</v>
      </c>
      <c r="E951" s="26" t="s">
        <v>22</v>
      </c>
      <c r="F951" s="26" t="s">
        <v>45</v>
      </c>
      <c r="G951" s="27" t="s">
        <v>16</v>
      </c>
      <c r="H951" s="23">
        <v>81840</v>
      </c>
      <c r="I951" s="23">
        <v>81840</v>
      </c>
      <c r="J951" s="23">
        <v>81840</v>
      </c>
      <c r="K951" s="44">
        <v>78397</v>
      </c>
      <c r="L951" s="24">
        <v>73533</v>
      </c>
    </row>
    <row r="952" spans="1:12" ht="38.25" outlineLevel="7">
      <c r="A952" s="25" t="s">
        <v>112</v>
      </c>
      <c r="B952" s="26" t="s">
        <v>9</v>
      </c>
      <c r="C952" s="26" t="s">
        <v>71</v>
      </c>
      <c r="D952" s="26" t="s">
        <v>72</v>
      </c>
      <c r="E952" s="26" t="s">
        <v>22</v>
      </c>
      <c r="F952" s="26" t="s">
        <v>45</v>
      </c>
      <c r="G952" s="27" t="s">
        <v>16</v>
      </c>
      <c r="H952" s="23">
        <v>39802</v>
      </c>
      <c r="I952" s="23">
        <v>0</v>
      </c>
      <c r="J952" s="23">
        <v>0</v>
      </c>
      <c r="K952" s="44">
        <v>0</v>
      </c>
      <c r="L952" s="24">
        <v>0</v>
      </c>
    </row>
    <row r="953" spans="1:12" ht="38.25" outlineLevel="7">
      <c r="A953" s="25" t="s">
        <v>135</v>
      </c>
      <c r="B953" s="26" t="s">
        <v>9</v>
      </c>
      <c r="C953" s="26" t="s">
        <v>71</v>
      </c>
      <c r="D953" s="26" t="s">
        <v>72</v>
      </c>
      <c r="E953" s="26" t="s">
        <v>22</v>
      </c>
      <c r="F953" s="26" t="s">
        <v>45</v>
      </c>
      <c r="G953" s="27" t="s">
        <v>16</v>
      </c>
      <c r="H953" s="23">
        <v>2714</v>
      </c>
      <c r="I953" s="23">
        <v>2714</v>
      </c>
      <c r="J953" s="23">
        <v>2714</v>
      </c>
      <c r="K953" s="44">
        <v>2600</v>
      </c>
      <c r="L953" s="24">
        <v>2439</v>
      </c>
    </row>
    <row r="954" spans="1:12" ht="38.25" outlineLevel="7">
      <c r="A954" s="25" t="s">
        <v>130</v>
      </c>
      <c r="B954" s="26" t="s">
        <v>9</v>
      </c>
      <c r="C954" s="26" t="s">
        <v>71</v>
      </c>
      <c r="D954" s="26" t="s">
        <v>72</v>
      </c>
      <c r="E954" s="26" t="s">
        <v>22</v>
      </c>
      <c r="F954" s="26" t="s">
        <v>45</v>
      </c>
      <c r="G954" s="27" t="s">
        <v>16</v>
      </c>
      <c r="H954" s="23">
        <v>652</v>
      </c>
      <c r="I954" s="23">
        <v>652</v>
      </c>
      <c r="J954" s="23">
        <v>652</v>
      </c>
      <c r="K954" s="44">
        <v>625</v>
      </c>
      <c r="L954" s="24">
        <v>586</v>
      </c>
    </row>
    <row r="955" spans="1:12" ht="38.25" outlineLevel="7">
      <c r="A955" s="25" t="s">
        <v>154</v>
      </c>
      <c r="B955" s="26" t="s">
        <v>9</v>
      </c>
      <c r="C955" s="26" t="s">
        <v>71</v>
      </c>
      <c r="D955" s="26" t="s">
        <v>72</v>
      </c>
      <c r="E955" s="26" t="s">
        <v>22</v>
      </c>
      <c r="F955" s="26" t="s">
        <v>45</v>
      </c>
      <c r="G955" s="27" t="s">
        <v>16</v>
      </c>
      <c r="H955" s="23">
        <v>182911</v>
      </c>
      <c r="I955" s="23">
        <v>222713</v>
      </c>
      <c r="J955" s="23">
        <v>222713</v>
      </c>
      <c r="K955" s="44">
        <f>175216+38128</f>
        <v>213344</v>
      </c>
      <c r="L955" s="24">
        <f>164346+35763</f>
        <v>200109</v>
      </c>
    </row>
    <row r="956" spans="1:12" ht="38.25" outlineLevel="7">
      <c r="A956" s="25" t="s">
        <v>136</v>
      </c>
      <c r="B956" s="26" t="s">
        <v>9</v>
      </c>
      <c r="C956" s="26" t="s">
        <v>71</v>
      </c>
      <c r="D956" s="26" t="s">
        <v>72</v>
      </c>
      <c r="E956" s="26" t="s">
        <v>22</v>
      </c>
      <c r="F956" s="26" t="s">
        <v>45</v>
      </c>
      <c r="G956" s="27" t="s">
        <v>16</v>
      </c>
      <c r="H956" s="23">
        <v>2610</v>
      </c>
      <c r="I956" s="23">
        <v>2610</v>
      </c>
      <c r="J956" s="23">
        <v>2610</v>
      </c>
      <c r="K956" s="44">
        <v>2500</v>
      </c>
      <c r="L956" s="24">
        <v>2345</v>
      </c>
    </row>
    <row r="957" spans="1:12" ht="38.25" outlineLevel="7">
      <c r="A957" s="25" t="s">
        <v>117</v>
      </c>
      <c r="B957" s="26" t="s">
        <v>9</v>
      </c>
      <c r="C957" s="26" t="s">
        <v>71</v>
      </c>
      <c r="D957" s="26" t="s">
        <v>72</v>
      </c>
      <c r="E957" s="26" t="s">
        <v>22</v>
      </c>
      <c r="F957" s="26" t="s">
        <v>45</v>
      </c>
      <c r="G957" s="27" t="s">
        <v>16</v>
      </c>
      <c r="H957" s="23">
        <v>1697</v>
      </c>
      <c r="I957" s="23">
        <v>1697</v>
      </c>
      <c r="J957" s="23">
        <v>1697</v>
      </c>
      <c r="K957" s="44">
        <v>1626</v>
      </c>
      <c r="L957" s="24">
        <v>1525</v>
      </c>
    </row>
    <row r="958" spans="1:12" ht="38.25" outlineLevel="7">
      <c r="A958" s="25" t="s">
        <v>103</v>
      </c>
      <c r="B958" s="26" t="s">
        <v>9</v>
      </c>
      <c r="C958" s="26" t="s">
        <v>71</v>
      </c>
      <c r="D958" s="26" t="s">
        <v>72</v>
      </c>
      <c r="E958" s="26" t="s">
        <v>22</v>
      </c>
      <c r="F958" s="26" t="s">
        <v>45</v>
      </c>
      <c r="G958" s="27" t="s">
        <v>16</v>
      </c>
      <c r="H958" s="23">
        <v>219712.9</v>
      </c>
      <c r="I958" s="23">
        <v>219712.9</v>
      </c>
      <c r="J958" s="23">
        <v>219712.9</v>
      </c>
      <c r="K958" s="44">
        <v>210467.20000000001</v>
      </c>
      <c r="L958" s="24">
        <v>197409.3</v>
      </c>
    </row>
    <row r="959" spans="1:12" s="3" customFormat="1" outlineLevel="4">
      <c r="A959" s="16" t="s">
        <v>46</v>
      </c>
      <c r="B959" s="17" t="s">
        <v>9</v>
      </c>
      <c r="C959" s="17" t="s">
        <v>71</v>
      </c>
      <c r="D959" s="17" t="s">
        <v>72</v>
      </c>
      <c r="E959" s="17" t="s">
        <v>22</v>
      </c>
      <c r="F959" s="17" t="s">
        <v>47</v>
      </c>
      <c r="G959" s="18"/>
      <c r="H959" s="19">
        <f>H960</f>
        <v>75950</v>
      </c>
      <c r="I959" s="19">
        <f>I960</f>
        <v>0</v>
      </c>
      <c r="J959" s="19">
        <f>J960</f>
        <v>0</v>
      </c>
      <c r="K959" s="37">
        <f t="shared" ref="K959:L959" si="293">K960</f>
        <v>81371.199999999997</v>
      </c>
      <c r="L959" s="38">
        <f t="shared" si="293"/>
        <v>76322.929999999993</v>
      </c>
    </row>
    <row r="960" spans="1:12" ht="38.25" outlineLevel="7">
      <c r="A960" s="25" t="s">
        <v>103</v>
      </c>
      <c r="B960" s="26" t="s">
        <v>9</v>
      </c>
      <c r="C960" s="26" t="s">
        <v>71</v>
      </c>
      <c r="D960" s="26" t="s">
        <v>72</v>
      </c>
      <c r="E960" s="26" t="s">
        <v>22</v>
      </c>
      <c r="F960" s="26" t="s">
        <v>47</v>
      </c>
      <c r="G960" s="27" t="s">
        <v>16</v>
      </c>
      <c r="H960" s="23">
        <v>75950</v>
      </c>
      <c r="I960" s="23">
        <v>0</v>
      </c>
      <c r="J960" s="23">
        <v>0</v>
      </c>
      <c r="K960" s="44">
        <v>81371.199999999997</v>
      </c>
      <c r="L960" s="24">
        <v>76322.929999999993</v>
      </c>
    </row>
    <row r="961" spans="1:12" s="3" customFormat="1" outlineLevel="4">
      <c r="A961" s="16" t="s">
        <v>13</v>
      </c>
      <c r="B961" s="17" t="s">
        <v>9</v>
      </c>
      <c r="C961" s="17" t="s">
        <v>71</v>
      </c>
      <c r="D961" s="17" t="s">
        <v>72</v>
      </c>
      <c r="E961" s="17" t="s">
        <v>22</v>
      </c>
      <c r="F961" s="17" t="s">
        <v>14</v>
      </c>
      <c r="G961" s="18"/>
      <c r="H961" s="19">
        <f>H962+H963+H964+H965+H966+H967+H968+H969+H970+H971+H972+H973+H974+H975+H976+H977+H978+H979+H980+H981+H982+H983+H984+H985+H986</f>
        <v>1783498.08</v>
      </c>
      <c r="I961" s="19">
        <f>I962+I963+I964+I965+I966+I967+I968+I969+I970+I971+I972+I973+I974+I975+I976+I977+I978+I979+I980+I981+I982+I983+I984+I985+I986</f>
        <v>2061344.72</v>
      </c>
      <c r="J961" s="19">
        <f>J962+J963+J964+J965+J966+J967+J968+J969+J970+J971+J972+J973+J974+J975+J976+J977+J978+J979+J980+J981+J982+J983+J984+J985+J986</f>
        <v>2061344.72</v>
      </c>
      <c r="K961" s="37">
        <f t="shared" ref="K961:L961" si="294">K962+K963+K964+K965+K966+K967+K968+K969+K970+K971+K972+K973+K974+K975+K976+K977+K978+K979+K980+K981+K982+K983+K984+K985+K986</f>
        <v>1935707.88</v>
      </c>
      <c r="L961" s="38">
        <f t="shared" si="294"/>
        <v>1815616.52</v>
      </c>
    </row>
    <row r="962" spans="1:12" ht="38.25" outlineLevel="7">
      <c r="A962" s="25" t="s">
        <v>118</v>
      </c>
      <c r="B962" s="26" t="s">
        <v>9</v>
      </c>
      <c r="C962" s="26" t="s">
        <v>71</v>
      </c>
      <c r="D962" s="26" t="s">
        <v>72</v>
      </c>
      <c r="E962" s="26" t="s">
        <v>22</v>
      </c>
      <c r="F962" s="26" t="s">
        <v>14</v>
      </c>
      <c r="G962" s="27" t="s">
        <v>16</v>
      </c>
      <c r="H962" s="23">
        <v>11429</v>
      </c>
      <c r="I962" s="23">
        <v>11429</v>
      </c>
      <c r="J962" s="23">
        <v>11429</v>
      </c>
      <c r="K962" s="44">
        <v>12404</v>
      </c>
      <c r="L962" s="24">
        <v>11634</v>
      </c>
    </row>
    <row r="963" spans="1:12" ht="38.25" outlineLevel="7">
      <c r="A963" s="25" t="s">
        <v>111</v>
      </c>
      <c r="B963" s="26" t="s">
        <v>9</v>
      </c>
      <c r="C963" s="26" t="s">
        <v>71</v>
      </c>
      <c r="D963" s="26" t="s">
        <v>72</v>
      </c>
      <c r="E963" s="26" t="s">
        <v>22</v>
      </c>
      <c r="F963" s="26" t="s">
        <v>14</v>
      </c>
      <c r="G963" s="27" t="s">
        <v>16</v>
      </c>
      <c r="H963" s="23">
        <v>3636</v>
      </c>
      <c r="I963" s="23">
        <v>3636</v>
      </c>
      <c r="J963" s="23">
        <v>3636</v>
      </c>
      <c r="K963" s="44">
        <v>3946</v>
      </c>
      <c r="L963" s="24">
        <v>3701</v>
      </c>
    </row>
    <row r="964" spans="1:12" ht="38.25" outlineLevel="7">
      <c r="A964" s="25" t="s">
        <v>119</v>
      </c>
      <c r="B964" s="26" t="s">
        <v>9</v>
      </c>
      <c r="C964" s="26" t="s">
        <v>71</v>
      </c>
      <c r="D964" s="26" t="s">
        <v>72</v>
      </c>
      <c r="E964" s="26" t="s">
        <v>22</v>
      </c>
      <c r="F964" s="26" t="s">
        <v>14</v>
      </c>
      <c r="G964" s="27" t="s">
        <v>16</v>
      </c>
      <c r="H964" s="23">
        <v>9663</v>
      </c>
      <c r="I964" s="23">
        <v>9663</v>
      </c>
      <c r="J964" s="23">
        <v>9663</v>
      </c>
      <c r="K964" s="44">
        <v>10488</v>
      </c>
      <c r="L964" s="24">
        <v>9837</v>
      </c>
    </row>
    <row r="965" spans="1:12" ht="38.25" outlineLevel="7">
      <c r="A965" s="25" t="s">
        <v>107</v>
      </c>
      <c r="B965" s="26" t="s">
        <v>9</v>
      </c>
      <c r="C965" s="26" t="s">
        <v>71</v>
      </c>
      <c r="D965" s="26" t="s">
        <v>72</v>
      </c>
      <c r="E965" s="26" t="s">
        <v>22</v>
      </c>
      <c r="F965" s="26" t="s">
        <v>14</v>
      </c>
      <c r="G965" s="27" t="s">
        <v>16</v>
      </c>
      <c r="H965" s="23">
        <v>33766.980000000003</v>
      </c>
      <c r="I965" s="23">
        <v>33766.980000000003</v>
      </c>
      <c r="J965" s="23">
        <v>33766.980000000003</v>
      </c>
      <c r="K965" s="44">
        <v>36648.980000000003</v>
      </c>
      <c r="L965" s="24">
        <v>34375.019999999997</v>
      </c>
    </row>
    <row r="966" spans="1:12" ht="38.25" outlineLevel="7">
      <c r="A966" s="25" t="s">
        <v>115</v>
      </c>
      <c r="B966" s="26" t="s">
        <v>9</v>
      </c>
      <c r="C966" s="26" t="s">
        <v>71</v>
      </c>
      <c r="D966" s="26" t="s">
        <v>72</v>
      </c>
      <c r="E966" s="26" t="s">
        <v>22</v>
      </c>
      <c r="F966" s="26" t="s">
        <v>14</v>
      </c>
      <c r="G966" s="27" t="s">
        <v>16</v>
      </c>
      <c r="H966" s="23">
        <v>5195</v>
      </c>
      <c r="I966" s="23">
        <v>5195</v>
      </c>
      <c r="J966" s="23">
        <v>5195</v>
      </c>
      <c r="K966" s="44">
        <v>5638</v>
      </c>
      <c r="L966" s="24">
        <v>5288</v>
      </c>
    </row>
    <row r="967" spans="1:12" ht="38.25" outlineLevel="7">
      <c r="A967" s="25" t="s">
        <v>120</v>
      </c>
      <c r="B967" s="26" t="s">
        <v>9</v>
      </c>
      <c r="C967" s="26" t="s">
        <v>71</v>
      </c>
      <c r="D967" s="26" t="s">
        <v>72</v>
      </c>
      <c r="E967" s="26" t="s">
        <v>22</v>
      </c>
      <c r="F967" s="26" t="s">
        <v>14</v>
      </c>
      <c r="G967" s="27" t="s">
        <v>16</v>
      </c>
      <c r="H967" s="23">
        <v>7792</v>
      </c>
      <c r="I967" s="23">
        <v>7792</v>
      </c>
      <c r="J967" s="23">
        <v>7792</v>
      </c>
      <c r="K967" s="44">
        <v>8457</v>
      </c>
      <c r="L967" s="24">
        <v>7932</v>
      </c>
    </row>
    <row r="968" spans="1:12" ht="38.25" outlineLevel="7">
      <c r="A968" s="25" t="s">
        <v>121</v>
      </c>
      <c r="B968" s="26" t="s">
        <v>9</v>
      </c>
      <c r="C968" s="26" t="s">
        <v>71</v>
      </c>
      <c r="D968" s="26" t="s">
        <v>72</v>
      </c>
      <c r="E968" s="26" t="s">
        <v>22</v>
      </c>
      <c r="F968" s="26" t="s">
        <v>14</v>
      </c>
      <c r="G968" s="27" t="s">
        <v>16</v>
      </c>
      <c r="H968" s="23">
        <v>3793</v>
      </c>
      <c r="I968" s="23">
        <v>3793</v>
      </c>
      <c r="J968" s="23">
        <v>3793</v>
      </c>
      <c r="K968" s="44">
        <v>4117</v>
      </c>
      <c r="L968" s="24">
        <v>3862</v>
      </c>
    </row>
    <row r="969" spans="1:12" ht="38.25" outlineLevel="7">
      <c r="A969" s="25" t="s">
        <v>108</v>
      </c>
      <c r="B969" s="26" t="s">
        <v>9</v>
      </c>
      <c r="C969" s="26" t="s">
        <v>71</v>
      </c>
      <c r="D969" s="26" t="s">
        <v>72</v>
      </c>
      <c r="E969" s="26" t="s">
        <v>22</v>
      </c>
      <c r="F969" s="26" t="s">
        <v>14</v>
      </c>
      <c r="G969" s="27" t="s">
        <v>16</v>
      </c>
      <c r="H969" s="23">
        <v>3636</v>
      </c>
      <c r="I969" s="23">
        <v>3636</v>
      </c>
      <c r="J969" s="23">
        <v>3636</v>
      </c>
      <c r="K969" s="44">
        <v>3946</v>
      </c>
      <c r="L969" s="24">
        <v>3701</v>
      </c>
    </row>
    <row r="970" spans="1:12" ht="38.25" outlineLevel="7">
      <c r="A970" s="25" t="s">
        <v>109</v>
      </c>
      <c r="B970" s="26" t="s">
        <v>9</v>
      </c>
      <c r="C970" s="26" t="s">
        <v>71</v>
      </c>
      <c r="D970" s="26" t="s">
        <v>72</v>
      </c>
      <c r="E970" s="26" t="s">
        <v>22</v>
      </c>
      <c r="F970" s="26" t="s">
        <v>14</v>
      </c>
      <c r="G970" s="27" t="s">
        <v>16</v>
      </c>
      <c r="H970" s="23">
        <v>15585</v>
      </c>
      <c r="I970" s="23">
        <v>15585</v>
      </c>
      <c r="J970" s="23">
        <v>15585</v>
      </c>
      <c r="K970" s="44">
        <v>16915</v>
      </c>
      <c r="L970" s="24">
        <v>15866</v>
      </c>
    </row>
    <row r="971" spans="1:12" ht="38.25" outlineLevel="7">
      <c r="A971" s="25" t="s">
        <v>123</v>
      </c>
      <c r="B971" s="26" t="s">
        <v>9</v>
      </c>
      <c r="C971" s="26" t="s">
        <v>71</v>
      </c>
      <c r="D971" s="26" t="s">
        <v>72</v>
      </c>
      <c r="E971" s="26" t="s">
        <v>22</v>
      </c>
      <c r="F971" s="26" t="s">
        <v>14</v>
      </c>
      <c r="G971" s="27" t="s">
        <v>16</v>
      </c>
      <c r="H971" s="23">
        <v>623</v>
      </c>
      <c r="I971" s="23">
        <v>623</v>
      </c>
      <c r="J971" s="23">
        <v>623</v>
      </c>
      <c r="K971" s="44">
        <v>676</v>
      </c>
      <c r="L971" s="24">
        <v>634</v>
      </c>
    </row>
    <row r="972" spans="1:12" ht="38.25" outlineLevel="7">
      <c r="A972" s="25" t="s">
        <v>124</v>
      </c>
      <c r="B972" s="26" t="s">
        <v>9</v>
      </c>
      <c r="C972" s="26" t="s">
        <v>71</v>
      </c>
      <c r="D972" s="26" t="s">
        <v>72</v>
      </c>
      <c r="E972" s="26" t="s">
        <v>22</v>
      </c>
      <c r="F972" s="26" t="s">
        <v>14</v>
      </c>
      <c r="G972" s="27" t="s">
        <v>16</v>
      </c>
      <c r="H972" s="23">
        <v>21456</v>
      </c>
      <c r="I972" s="23">
        <v>21456</v>
      </c>
      <c r="J972" s="23">
        <v>21456</v>
      </c>
      <c r="K972" s="44">
        <v>23287</v>
      </c>
      <c r="L972" s="24">
        <v>21842</v>
      </c>
    </row>
    <row r="973" spans="1:12" ht="38.25" outlineLevel="7">
      <c r="A973" s="25" t="s">
        <v>95</v>
      </c>
      <c r="B973" s="26" t="s">
        <v>9</v>
      </c>
      <c r="C973" s="26" t="s">
        <v>71</v>
      </c>
      <c r="D973" s="26" t="s">
        <v>72</v>
      </c>
      <c r="E973" s="26" t="s">
        <v>22</v>
      </c>
      <c r="F973" s="26" t="s">
        <v>14</v>
      </c>
      <c r="G973" s="27" t="s">
        <v>16</v>
      </c>
      <c r="H973" s="23">
        <v>91759</v>
      </c>
      <c r="I973" s="23">
        <v>91759</v>
      </c>
      <c r="J973" s="23">
        <v>91759</v>
      </c>
      <c r="K973" s="44">
        <v>99591</v>
      </c>
      <c r="L973" s="24">
        <v>93412</v>
      </c>
    </row>
    <row r="974" spans="1:12" ht="38.25" outlineLevel="7">
      <c r="A974" s="25" t="s">
        <v>134</v>
      </c>
      <c r="B974" s="26" t="s">
        <v>9</v>
      </c>
      <c r="C974" s="26" t="s">
        <v>71</v>
      </c>
      <c r="D974" s="26" t="s">
        <v>72</v>
      </c>
      <c r="E974" s="26" t="s">
        <v>22</v>
      </c>
      <c r="F974" s="26" t="s">
        <v>14</v>
      </c>
      <c r="G974" s="27" t="s">
        <v>16</v>
      </c>
      <c r="H974" s="23">
        <v>2597</v>
      </c>
      <c r="I974" s="23">
        <v>2597</v>
      </c>
      <c r="J974" s="23">
        <v>2597</v>
      </c>
      <c r="K974" s="44">
        <v>2819</v>
      </c>
      <c r="L974" s="24">
        <v>2644</v>
      </c>
    </row>
    <row r="975" spans="1:12" ht="38.25" outlineLevel="7">
      <c r="A975" s="25" t="s">
        <v>96</v>
      </c>
      <c r="B975" s="26" t="s">
        <v>9</v>
      </c>
      <c r="C975" s="26" t="s">
        <v>71</v>
      </c>
      <c r="D975" s="26" t="s">
        <v>72</v>
      </c>
      <c r="E975" s="26" t="s">
        <v>22</v>
      </c>
      <c r="F975" s="26" t="s">
        <v>14</v>
      </c>
      <c r="G975" s="27" t="s">
        <v>16</v>
      </c>
      <c r="H975" s="23">
        <v>177149</v>
      </c>
      <c r="I975" s="23">
        <v>177149</v>
      </c>
      <c r="J975" s="23">
        <v>177149</v>
      </c>
      <c r="K975" s="44">
        <v>192269</v>
      </c>
      <c r="L975" s="24">
        <v>180341</v>
      </c>
    </row>
    <row r="976" spans="1:12" ht="38.25" outlineLevel="7">
      <c r="A976" s="25" t="s">
        <v>126</v>
      </c>
      <c r="B976" s="26" t="s">
        <v>9</v>
      </c>
      <c r="C976" s="26" t="s">
        <v>71</v>
      </c>
      <c r="D976" s="26" t="s">
        <v>72</v>
      </c>
      <c r="E976" s="26" t="s">
        <v>22</v>
      </c>
      <c r="F976" s="26" t="s">
        <v>14</v>
      </c>
      <c r="G976" s="27" t="s">
        <v>16</v>
      </c>
      <c r="H976" s="23">
        <v>25975</v>
      </c>
      <c r="I976" s="23">
        <v>25975</v>
      </c>
      <c r="J976" s="23">
        <v>25975</v>
      </c>
      <c r="K976" s="44">
        <v>28192</v>
      </c>
      <c r="L976" s="24">
        <v>26443</v>
      </c>
    </row>
    <row r="977" spans="1:13" ht="51" outlineLevel="7">
      <c r="A977" s="25" t="s">
        <v>110</v>
      </c>
      <c r="B977" s="26" t="s">
        <v>9</v>
      </c>
      <c r="C977" s="26" t="s">
        <v>71</v>
      </c>
      <c r="D977" s="26" t="s">
        <v>72</v>
      </c>
      <c r="E977" s="26" t="s">
        <v>22</v>
      </c>
      <c r="F977" s="26" t="s">
        <v>14</v>
      </c>
      <c r="G977" s="27" t="s">
        <v>16</v>
      </c>
      <c r="H977" s="23">
        <v>37255</v>
      </c>
      <c r="I977" s="23">
        <v>37255</v>
      </c>
      <c r="J977" s="23">
        <v>37255</v>
      </c>
      <c r="K977" s="44">
        <v>40435</v>
      </c>
      <c r="L977" s="24">
        <v>37926</v>
      </c>
    </row>
    <row r="978" spans="1:13" ht="38.25" outlineLevel="7">
      <c r="A978" s="25" t="s">
        <v>127</v>
      </c>
      <c r="B978" s="26" t="s">
        <v>9</v>
      </c>
      <c r="C978" s="26" t="s">
        <v>71</v>
      </c>
      <c r="D978" s="26" t="s">
        <v>72</v>
      </c>
      <c r="E978" s="26" t="s">
        <v>22</v>
      </c>
      <c r="F978" s="26" t="s">
        <v>14</v>
      </c>
      <c r="G978" s="27" t="s">
        <v>16</v>
      </c>
      <c r="H978" s="23">
        <v>2390</v>
      </c>
      <c r="I978" s="23">
        <v>2390</v>
      </c>
      <c r="J978" s="23">
        <v>2390</v>
      </c>
      <c r="K978" s="44">
        <v>2594</v>
      </c>
      <c r="L978" s="24">
        <v>2433</v>
      </c>
    </row>
    <row r="979" spans="1:13" ht="38.25" outlineLevel="7">
      <c r="A979" s="25" t="s">
        <v>141</v>
      </c>
      <c r="B979" s="26" t="s">
        <v>9</v>
      </c>
      <c r="C979" s="26" t="s">
        <v>71</v>
      </c>
      <c r="D979" s="26" t="s">
        <v>72</v>
      </c>
      <c r="E979" s="26" t="s">
        <v>22</v>
      </c>
      <c r="F979" s="26" t="s">
        <v>14</v>
      </c>
      <c r="G979" s="27" t="s">
        <v>16</v>
      </c>
      <c r="H979" s="23">
        <v>162207.29999999999</v>
      </c>
      <c r="I979" s="23">
        <v>162207.29999999999</v>
      </c>
      <c r="J979" s="23">
        <v>162207.29999999999</v>
      </c>
      <c r="K979" s="44">
        <v>176052</v>
      </c>
      <c r="L979" s="24">
        <v>165130</v>
      </c>
    </row>
    <row r="980" spans="1:13" ht="38.25" outlineLevel="7">
      <c r="A980" s="25" t="s">
        <v>112</v>
      </c>
      <c r="B980" s="26" t="s">
        <v>9</v>
      </c>
      <c r="C980" s="26" t="s">
        <v>71</v>
      </c>
      <c r="D980" s="26" t="s">
        <v>72</v>
      </c>
      <c r="E980" s="26" t="s">
        <v>22</v>
      </c>
      <c r="F980" s="26" t="s">
        <v>14</v>
      </c>
      <c r="G980" s="27" t="s">
        <v>16</v>
      </c>
      <c r="H980" s="23">
        <v>158447</v>
      </c>
      <c r="I980" s="23">
        <v>265973.96000000002</v>
      </c>
      <c r="J980" s="23">
        <v>265973.96000000002</v>
      </c>
      <c r="K980" s="44">
        <v>0</v>
      </c>
      <c r="L980" s="24">
        <v>0</v>
      </c>
    </row>
    <row r="981" spans="1:13" ht="38.25" outlineLevel="7">
      <c r="A981" s="25" t="s">
        <v>135</v>
      </c>
      <c r="B981" s="26" t="s">
        <v>9</v>
      </c>
      <c r="C981" s="26" t="s">
        <v>71</v>
      </c>
      <c r="D981" s="26" t="s">
        <v>72</v>
      </c>
      <c r="E981" s="26" t="s">
        <v>22</v>
      </c>
      <c r="F981" s="26" t="s">
        <v>14</v>
      </c>
      <c r="G981" s="27" t="s">
        <v>16</v>
      </c>
      <c r="H981" s="23">
        <v>9143</v>
      </c>
      <c r="I981" s="23">
        <v>9143</v>
      </c>
      <c r="J981" s="23">
        <v>9143</v>
      </c>
      <c r="K981" s="44">
        <v>9923</v>
      </c>
      <c r="L981" s="24">
        <v>9307</v>
      </c>
    </row>
    <row r="982" spans="1:13" ht="38.25" outlineLevel="7">
      <c r="A982" s="25" t="s">
        <v>130</v>
      </c>
      <c r="B982" s="26" t="s">
        <v>9</v>
      </c>
      <c r="C982" s="26" t="s">
        <v>71</v>
      </c>
      <c r="D982" s="26" t="s">
        <v>72</v>
      </c>
      <c r="E982" s="26" t="s">
        <v>22</v>
      </c>
      <c r="F982" s="26" t="s">
        <v>14</v>
      </c>
      <c r="G982" s="27" t="s">
        <v>16</v>
      </c>
      <c r="H982" s="23">
        <v>2597</v>
      </c>
      <c r="I982" s="23">
        <v>2597</v>
      </c>
      <c r="J982" s="23">
        <v>2597</v>
      </c>
      <c r="K982" s="44">
        <v>2819</v>
      </c>
      <c r="L982" s="24">
        <v>2644</v>
      </c>
    </row>
    <row r="983" spans="1:13" ht="38.25" outlineLevel="7">
      <c r="A983" s="25" t="s">
        <v>154</v>
      </c>
      <c r="B983" s="26" t="s">
        <v>9</v>
      </c>
      <c r="C983" s="26" t="s">
        <v>71</v>
      </c>
      <c r="D983" s="26" t="s">
        <v>72</v>
      </c>
      <c r="E983" s="26" t="s">
        <v>22</v>
      </c>
      <c r="F983" s="26" t="s">
        <v>14</v>
      </c>
      <c r="G983" s="27" t="s">
        <v>16</v>
      </c>
      <c r="H983" s="23">
        <v>436660</v>
      </c>
      <c r="I983" s="23">
        <v>531029.68000000005</v>
      </c>
      <c r="J983" s="23">
        <v>531029.68000000005</v>
      </c>
      <c r="K983" s="44">
        <f>473930+171971</f>
        <v>645901</v>
      </c>
      <c r="L983" s="24">
        <f>444527+161302</f>
        <v>605829</v>
      </c>
    </row>
    <row r="984" spans="1:13" ht="38.25" outlineLevel="7">
      <c r="A984" s="25" t="s">
        <v>136</v>
      </c>
      <c r="B984" s="26" t="s">
        <v>9</v>
      </c>
      <c r="C984" s="26" t="s">
        <v>71</v>
      </c>
      <c r="D984" s="26" t="s">
        <v>72</v>
      </c>
      <c r="E984" s="26" t="s">
        <v>22</v>
      </c>
      <c r="F984" s="26" t="s">
        <v>14</v>
      </c>
      <c r="G984" s="27" t="s">
        <v>16</v>
      </c>
      <c r="H984" s="23">
        <v>8312</v>
      </c>
      <c r="I984" s="23">
        <v>8312</v>
      </c>
      <c r="J984" s="23">
        <v>8312</v>
      </c>
      <c r="K984" s="44">
        <v>9021</v>
      </c>
      <c r="L984" s="24">
        <v>8461</v>
      </c>
    </row>
    <row r="985" spans="1:13" ht="38.25" outlineLevel="7">
      <c r="A985" s="25" t="s">
        <v>117</v>
      </c>
      <c r="B985" s="26" t="s">
        <v>9</v>
      </c>
      <c r="C985" s="26" t="s">
        <v>71</v>
      </c>
      <c r="D985" s="26" t="s">
        <v>72</v>
      </c>
      <c r="E985" s="26" t="s">
        <v>22</v>
      </c>
      <c r="F985" s="26" t="s">
        <v>14</v>
      </c>
      <c r="G985" s="27" t="s">
        <v>16</v>
      </c>
      <c r="H985" s="23">
        <v>6753</v>
      </c>
      <c r="I985" s="23">
        <v>6753</v>
      </c>
      <c r="J985" s="23">
        <v>6753</v>
      </c>
      <c r="K985" s="44">
        <v>7329</v>
      </c>
      <c r="L985" s="24">
        <v>6874</v>
      </c>
    </row>
    <row r="986" spans="1:13" ht="38.25" outlineLevel="7">
      <c r="A986" s="25" t="s">
        <v>103</v>
      </c>
      <c r="B986" s="26" t="s">
        <v>9</v>
      </c>
      <c r="C986" s="26" t="s">
        <v>71</v>
      </c>
      <c r="D986" s="26" t="s">
        <v>72</v>
      </c>
      <c r="E986" s="26" t="s">
        <v>22</v>
      </c>
      <c r="F986" s="26" t="s">
        <v>14</v>
      </c>
      <c r="G986" s="27" t="s">
        <v>16</v>
      </c>
      <c r="H986" s="23">
        <v>545678.80000000005</v>
      </c>
      <c r="I986" s="23">
        <v>621628.80000000005</v>
      </c>
      <c r="J986" s="23">
        <v>621628.80000000005</v>
      </c>
      <c r="K986" s="44">
        <v>592239.9</v>
      </c>
      <c r="L986" s="24">
        <v>555500.5</v>
      </c>
    </row>
    <row r="987" spans="1:13" s="3" customFormat="1" ht="25.5" customHeight="1" outlineLevel="1">
      <c r="A987" s="12" t="s">
        <v>73</v>
      </c>
      <c r="B987" s="13" t="s">
        <v>9</v>
      </c>
      <c r="C987" s="13" t="s">
        <v>74</v>
      </c>
      <c r="D987" s="13" t="s">
        <v>11</v>
      </c>
      <c r="E987" s="13" t="s">
        <v>12</v>
      </c>
      <c r="F987" s="13"/>
      <c r="G987" s="14"/>
      <c r="H987" s="15">
        <f t="shared" ref="H987:J988" si="295">H988</f>
        <v>12851913.090000002</v>
      </c>
      <c r="I987" s="15">
        <f t="shared" si="295"/>
        <v>12851913.090000002</v>
      </c>
      <c r="J987" s="15">
        <f t="shared" si="295"/>
        <v>13578391.090000002</v>
      </c>
      <c r="K987" s="42">
        <f t="shared" ref="K987:L988" si="296">K988</f>
        <v>660716.75</v>
      </c>
      <c r="L987" s="43">
        <f t="shared" si="296"/>
        <v>619725.87</v>
      </c>
    </row>
    <row r="988" spans="1:13" s="3" customFormat="1" ht="25.5" outlineLevel="2">
      <c r="A988" s="16" t="s">
        <v>19</v>
      </c>
      <c r="B988" s="17" t="s">
        <v>9</v>
      </c>
      <c r="C988" s="17" t="s">
        <v>74</v>
      </c>
      <c r="D988" s="17" t="s">
        <v>75</v>
      </c>
      <c r="E988" s="17" t="s">
        <v>12</v>
      </c>
      <c r="F988" s="17"/>
      <c r="G988" s="18"/>
      <c r="H988" s="19">
        <f t="shared" si="295"/>
        <v>12851913.090000002</v>
      </c>
      <c r="I988" s="19">
        <f t="shared" si="295"/>
        <v>12851913.090000002</v>
      </c>
      <c r="J988" s="19">
        <f t="shared" si="295"/>
        <v>13578391.090000002</v>
      </c>
      <c r="K988" s="37">
        <f t="shared" si="296"/>
        <v>660716.75</v>
      </c>
      <c r="L988" s="38">
        <f t="shared" si="296"/>
        <v>619725.87</v>
      </c>
    </row>
    <row r="989" spans="1:13" s="3" customFormat="1" ht="51" outlineLevel="3">
      <c r="A989" s="16" t="s">
        <v>21</v>
      </c>
      <c r="B989" s="17" t="s">
        <v>9</v>
      </c>
      <c r="C989" s="17" t="s">
        <v>74</v>
      </c>
      <c r="D989" s="17" t="s">
        <v>75</v>
      </c>
      <c r="E989" s="17" t="s">
        <v>22</v>
      </c>
      <c r="F989" s="17"/>
      <c r="G989" s="18"/>
      <c r="H989" s="19">
        <f>H990+H992+H994+H996+H998+H1000+H1002+H1004+H1006+H1008</f>
        <v>12851913.090000002</v>
      </c>
      <c r="I989" s="19">
        <f>I990+I992+I994+I996+I998+I1000+I1002+I1004+I1006+I1008</f>
        <v>12851913.090000002</v>
      </c>
      <c r="J989" s="59">
        <f>J990+J992+J994+J996+J998+J1000+J1002+J1004+J1006+J1008</f>
        <v>13578391.090000002</v>
      </c>
      <c r="K989" s="37">
        <f t="shared" ref="K989:L989" si="297">K990+K992+K994+K996+K998+K1000+K1002+K1004+K1006+K1008</f>
        <v>660716.75</v>
      </c>
      <c r="L989" s="38">
        <f t="shared" si="297"/>
        <v>619725.87</v>
      </c>
      <c r="M989" s="61"/>
    </row>
    <row r="990" spans="1:13" s="3" customFormat="1" outlineLevel="4">
      <c r="A990" s="16" t="s">
        <v>23</v>
      </c>
      <c r="B990" s="17" t="s">
        <v>9</v>
      </c>
      <c r="C990" s="17" t="s">
        <v>74</v>
      </c>
      <c r="D990" s="17" t="s">
        <v>75</v>
      </c>
      <c r="E990" s="17" t="s">
        <v>22</v>
      </c>
      <c r="F990" s="17" t="s">
        <v>24</v>
      </c>
      <c r="G990" s="18"/>
      <c r="H990" s="19">
        <f>H991</f>
        <v>4488784</v>
      </c>
      <c r="I990" s="19">
        <f>I991</f>
        <v>4488784</v>
      </c>
      <c r="J990" s="19">
        <f>J991</f>
        <v>5563680</v>
      </c>
      <c r="K990" s="37">
        <f t="shared" ref="K990:L990" si="298">K991</f>
        <v>0</v>
      </c>
      <c r="L990" s="38">
        <f t="shared" si="298"/>
        <v>0</v>
      </c>
    </row>
    <row r="991" spans="1:13" ht="25.5" outlineLevel="7">
      <c r="A991" s="25" t="s">
        <v>155</v>
      </c>
      <c r="B991" s="26" t="s">
        <v>9</v>
      </c>
      <c r="C991" s="26" t="s">
        <v>74</v>
      </c>
      <c r="D991" s="26" t="s">
        <v>75</v>
      </c>
      <c r="E991" s="26" t="s">
        <v>22</v>
      </c>
      <c r="F991" s="26" t="s">
        <v>24</v>
      </c>
      <c r="G991" s="27" t="s">
        <v>16</v>
      </c>
      <c r="H991" s="23">
        <v>4488784</v>
      </c>
      <c r="I991" s="23">
        <v>4488784</v>
      </c>
      <c r="J991" s="23">
        <v>5563680</v>
      </c>
      <c r="K991" s="44">
        <v>0</v>
      </c>
      <c r="L991" s="28">
        <v>0</v>
      </c>
    </row>
    <row r="992" spans="1:13" s="3" customFormat="1" outlineLevel="4">
      <c r="A992" s="16" t="s">
        <v>25</v>
      </c>
      <c r="B992" s="17" t="s">
        <v>9</v>
      </c>
      <c r="C992" s="17" t="s">
        <v>74</v>
      </c>
      <c r="D992" s="17" t="s">
        <v>75</v>
      </c>
      <c r="E992" s="17" t="s">
        <v>22</v>
      </c>
      <c r="F992" s="17" t="s">
        <v>26</v>
      </c>
      <c r="G992" s="18"/>
      <c r="H992" s="19">
        <f>H993</f>
        <v>965388.5</v>
      </c>
      <c r="I992" s="19">
        <f>I993</f>
        <v>965388.5</v>
      </c>
      <c r="J992" s="19">
        <f>J993</f>
        <v>1194463.5</v>
      </c>
      <c r="K992" s="37">
        <f t="shared" ref="K992:L992" si="299">K993</f>
        <v>0</v>
      </c>
      <c r="L992" s="38">
        <f t="shared" si="299"/>
        <v>0</v>
      </c>
    </row>
    <row r="993" spans="1:12" ht="25.5" outlineLevel="7">
      <c r="A993" s="25" t="s">
        <v>155</v>
      </c>
      <c r="B993" s="26" t="s">
        <v>9</v>
      </c>
      <c r="C993" s="26" t="s">
        <v>74</v>
      </c>
      <c r="D993" s="26" t="s">
        <v>75</v>
      </c>
      <c r="E993" s="26" t="s">
        <v>22</v>
      </c>
      <c r="F993" s="26" t="s">
        <v>26</v>
      </c>
      <c r="G993" s="27" t="s">
        <v>16</v>
      </c>
      <c r="H993" s="23">
        <v>965388.5</v>
      </c>
      <c r="I993" s="23">
        <v>965388.5</v>
      </c>
      <c r="J993" s="23">
        <v>1194463.5</v>
      </c>
      <c r="K993" s="44">
        <v>0</v>
      </c>
      <c r="L993" s="28">
        <v>0</v>
      </c>
    </row>
    <row r="994" spans="1:12" s="3" customFormat="1" ht="25.5" outlineLevel="4">
      <c r="A994" s="16" t="s">
        <v>27</v>
      </c>
      <c r="B994" s="17" t="s">
        <v>9</v>
      </c>
      <c r="C994" s="17" t="s">
        <v>74</v>
      </c>
      <c r="D994" s="17" t="s">
        <v>75</v>
      </c>
      <c r="E994" s="17" t="s">
        <v>22</v>
      </c>
      <c r="F994" s="17" t="s">
        <v>28</v>
      </c>
      <c r="G994" s="18"/>
      <c r="H994" s="19">
        <f>H995</f>
        <v>1355610.6</v>
      </c>
      <c r="I994" s="19">
        <f>I995</f>
        <v>1355610.6</v>
      </c>
      <c r="J994" s="19">
        <f>J995</f>
        <v>1689169.6</v>
      </c>
      <c r="K994" s="37">
        <f t="shared" ref="K994:L994" si="300">K995</f>
        <v>0</v>
      </c>
      <c r="L994" s="38">
        <f t="shared" si="300"/>
        <v>0</v>
      </c>
    </row>
    <row r="995" spans="1:12" ht="25.5" outlineLevel="7">
      <c r="A995" s="25" t="s">
        <v>155</v>
      </c>
      <c r="B995" s="26" t="s">
        <v>9</v>
      </c>
      <c r="C995" s="26" t="s">
        <v>74</v>
      </c>
      <c r="D995" s="26" t="s">
        <v>75</v>
      </c>
      <c r="E995" s="26" t="s">
        <v>22</v>
      </c>
      <c r="F995" s="26" t="s">
        <v>28</v>
      </c>
      <c r="G995" s="27" t="s">
        <v>16</v>
      </c>
      <c r="H995" s="23">
        <v>1355610.6</v>
      </c>
      <c r="I995" s="23">
        <v>1355610.6</v>
      </c>
      <c r="J995" s="23">
        <v>1689169.6</v>
      </c>
      <c r="K995" s="44">
        <v>0</v>
      </c>
      <c r="L995" s="28">
        <v>0</v>
      </c>
    </row>
    <row r="996" spans="1:12" s="3" customFormat="1" ht="25.5" outlineLevel="4">
      <c r="A996" s="16" t="s">
        <v>29</v>
      </c>
      <c r="B996" s="17" t="s">
        <v>9</v>
      </c>
      <c r="C996" s="17" t="s">
        <v>74</v>
      </c>
      <c r="D996" s="17" t="s">
        <v>75</v>
      </c>
      <c r="E996" s="17" t="s">
        <v>22</v>
      </c>
      <c r="F996" s="17" t="s">
        <v>30</v>
      </c>
      <c r="G996" s="18"/>
      <c r="H996" s="19">
        <f>H997</f>
        <v>291546.90000000002</v>
      </c>
      <c r="I996" s="19">
        <f>I997</f>
        <v>291546.90000000002</v>
      </c>
      <c r="J996" s="19">
        <f>J997</f>
        <v>360735.9</v>
      </c>
      <c r="K996" s="37">
        <f t="shared" ref="K996:L996" si="301">K997</f>
        <v>0</v>
      </c>
      <c r="L996" s="38">
        <f t="shared" si="301"/>
        <v>0</v>
      </c>
    </row>
    <row r="997" spans="1:12" ht="25.5" outlineLevel="7">
      <c r="A997" s="25" t="s">
        <v>155</v>
      </c>
      <c r="B997" s="26" t="s">
        <v>9</v>
      </c>
      <c r="C997" s="26" t="s">
        <v>74</v>
      </c>
      <c r="D997" s="26" t="s">
        <v>75</v>
      </c>
      <c r="E997" s="26" t="s">
        <v>22</v>
      </c>
      <c r="F997" s="26" t="s">
        <v>30</v>
      </c>
      <c r="G997" s="27" t="s">
        <v>16</v>
      </c>
      <c r="H997" s="23">
        <v>291546.90000000002</v>
      </c>
      <c r="I997" s="23">
        <v>291546.90000000002</v>
      </c>
      <c r="J997" s="23">
        <v>360735.9</v>
      </c>
      <c r="K997" s="44">
        <v>0</v>
      </c>
      <c r="L997" s="28">
        <v>0</v>
      </c>
    </row>
    <row r="998" spans="1:12" s="3" customFormat="1" outlineLevel="4">
      <c r="A998" s="16" t="s">
        <v>31</v>
      </c>
      <c r="B998" s="17" t="s">
        <v>9</v>
      </c>
      <c r="C998" s="17" t="s">
        <v>74</v>
      </c>
      <c r="D998" s="17" t="s">
        <v>75</v>
      </c>
      <c r="E998" s="17" t="s">
        <v>22</v>
      </c>
      <c r="F998" s="17" t="s">
        <v>32</v>
      </c>
      <c r="G998" s="18"/>
      <c r="H998" s="19">
        <f>H999</f>
        <v>10499.99</v>
      </c>
      <c r="I998" s="19">
        <f>I999</f>
        <v>10499.99</v>
      </c>
      <c r="J998" s="19">
        <f>J999</f>
        <v>10499.99</v>
      </c>
      <c r="K998" s="37">
        <f t="shared" ref="K998:L998" si="302">K999</f>
        <v>22582.22</v>
      </c>
      <c r="L998" s="38">
        <f t="shared" si="302"/>
        <v>21181.22</v>
      </c>
    </row>
    <row r="999" spans="1:12" ht="25.5" outlineLevel="7">
      <c r="A999" s="25" t="s">
        <v>155</v>
      </c>
      <c r="B999" s="26" t="s">
        <v>9</v>
      </c>
      <c r="C999" s="26" t="s">
        <v>74</v>
      </c>
      <c r="D999" s="26" t="s">
        <v>75</v>
      </c>
      <c r="E999" s="26" t="s">
        <v>22</v>
      </c>
      <c r="F999" s="26" t="s">
        <v>32</v>
      </c>
      <c r="G999" s="27" t="s">
        <v>16</v>
      </c>
      <c r="H999" s="23">
        <v>10499.99</v>
      </c>
      <c r="I999" s="23">
        <v>10499.99</v>
      </c>
      <c r="J999" s="23">
        <v>10499.99</v>
      </c>
      <c r="K999" s="44">
        <v>22582.22</v>
      </c>
      <c r="L999" s="24">
        <v>21181.22</v>
      </c>
    </row>
    <row r="1000" spans="1:12" s="3" customFormat="1" outlineLevel="4">
      <c r="A1000" s="16" t="s">
        <v>53</v>
      </c>
      <c r="B1000" s="17" t="s">
        <v>9</v>
      </c>
      <c r="C1000" s="17" t="s">
        <v>74</v>
      </c>
      <c r="D1000" s="17" t="s">
        <v>75</v>
      </c>
      <c r="E1000" s="17" t="s">
        <v>22</v>
      </c>
      <c r="F1000" s="17" t="s">
        <v>54</v>
      </c>
      <c r="G1000" s="18"/>
      <c r="H1000" s="19">
        <f>H1001</f>
        <v>1252065.75</v>
      </c>
      <c r="I1000" s="19">
        <f>I1001</f>
        <v>1252065.75</v>
      </c>
      <c r="J1000" s="19">
        <f>J1001</f>
        <v>1252065.75</v>
      </c>
      <c r="K1000" s="37">
        <f t="shared" ref="K1000:L1000" si="303">K1001</f>
        <v>0</v>
      </c>
      <c r="L1000" s="38">
        <f t="shared" si="303"/>
        <v>0</v>
      </c>
    </row>
    <row r="1001" spans="1:12" ht="25.5" outlineLevel="7">
      <c r="A1001" s="25" t="s">
        <v>155</v>
      </c>
      <c r="B1001" s="26" t="s">
        <v>9</v>
      </c>
      <c r="C1001" s="26" t="s">
        <v>74</v>
      </c>
      <c r="D1001" s="26" t="s">
        <v>75</v>
      </c>
      <c r="E1001" s="26" t="s">
        <v>22</v>
      </c>
      <c r="F1001" s="26" t="s">
        <v>54</v>
      </c>
      <c r="G1001" s="27" t="s">
        <v>16</v>
      </c>
      <c r="H1001" s="23">
        <v>1252065.75</v>
      </c>
      <c r="I1001" s="23">
        <v>1252065.75</v>
      </c>
      <c r="J1001" s="23">
        <v>1252065.75</v>
      </c>
      <c r="K1001" s="44">
        <v>0</v>
      </c>
      <c r="L1001" s="28">
        <v>0</v>
      </c>
    </row>
    <row r="1002" spans="1:12" s="3" customFormat="1" outlineLevel="4">
      <c r="A1002" s="16" t="s">
        <v>35</v>
      </c>
      <c r="B1002" s="17" t="s">
        <v>9</v>
      </c>
      <c r="C1002" s="17" t="s">
        <v>74</v>
      </c>
      <c r="D1002" s="17" t="s">
        <v>75</v>
      </c>
      <c r="E1002" s="17" t="s">
        <v>22</v>
      </c>
      <c r="F1002" s="17" t="s">
        <v>36</v>
      </c>
      <c r="G1002" s="18"/>
      <c r="H1002" s="19">
        <f>H1003</f>
        <v>1039106.25</v>
      </c>
      <c r="I1002" s="19">
        <f>I1003</f>
        <v>1039106.25</v>
      </c>
      <c r="J1002" s="19">
        <f>J1003</f>
        <v>1039106.25</v>
      </c>
      <c r="K1002" s="37">
        <f t="shared" ref="K1002:L1002" si="304">K1003</f>
        <v>0</v>
      </c>
      <c r="L1002" s="38">
        <f t="shared" si="304"/>
        <v>0</v>
      </c>
    </row>
    <row r="1003" spans="1:12" ht="25.5" outlineLevel="7">
      <c r="A1003" s="25" t="s">
        <v>155</v>
      </c>
      <c r="B1003" s="26" t="s">
        <v>9</v>
      </c>
      <c r="C1003" s="26" t="s">
        <v>74</v>
      </c>
      <c r="D1003" s="26" t="s">
        <v>75</v>
      </c>
      <c r="E1003" s="26" t="s">
        <v>22</v>
      </c>
      <c r="F1003" s="26" t="s">
        <v>36</v>
      </c>
      <c r="G1003" s="27" t="s">
        <v>16</v>
      </c>
      <c r="H1003" s="23">
        <v>1039106.25</v>
      </c>
      <c r="I1003" s="23">
        <v>1039106.25</v>
      </c>
      <c r="J1003" s="23">
        <v>1039106.25</v>
      </c>
      <c r="K1003" s="44">
        <v>0</v>
      </c>
      <c r="L1003" s="28">
        <v>0</v>
      </c>
    </row>
    <row r="1004" spans="1:12" s="3" customFormat="1" outlineLevel="4">
      <c r="A1004" s="16" t="s">
        <v>44</v>
      </c>
      <c r="B1004" s="17" t="s">
        <v>9</v>
      </c>
      <c r="C1004" s="17" t="s">
        <v>74</v>
      </c>
      <c r="D1004" s="17" t="s">
        <v>75</v>
      </c>
      <c r="E1004" s="17" t="s">
        <v>22</v>
      </c>
      <c r="F1004" s="17" t="s">
        <v>45</v>
      </c>
      <c r="G1004" s="18"/>
      <c r="H1004" s="19">
        <f>H1005</f>
        <v>1117935</v>
      </c>
      <c r="I1004" s="19">
        <f>I1005</f>
        <v>1117935</v>
      </c>
      <c r="J1004" s="19">
        <f>J1005</f>
        <v>137694</v>
      </c>
      <c r="K1004" s="37">
        <f t="shared" ref="K1004:L1004" si="305">K1005</f>
        <v>0</v>
      </c>
      <c r="L1004" s="38">
        <f t="shared" si="305"/>
        <v>0</v>
      </c>
    </row>
    <row r="1005" spans="1:12" ht="25.5" outlineLevel="7">
      <c r="A1005" s="25" t="s">
        <v>155</v>
      </c>
      <c r="B1005" s="26" t="s">
        <v>9</v>
      </c>
      <c r="C1005" s="26" t="s">
        <v>74</v>
      </c>
      <c r="D1005" s="26" t="s">
        <v>75</v>
      </c>
      <c r="E1005" s="26" t="s">
        <v>22</v>
      </c>
      <c r="F1005" s="26" t="s">
        <v>45</v>
      </c>
      <c r="G1005" s="27" t="s">
        <v>16</v>
      </c>
      <c r="H1005" s="23">
        <v>1117935</v>
      </c>
      <c r="I1005" s="23">
        <v>1117935</v>
      </c>
      <c r="J1005" s="23">
        <v>137694</v>
      </c>
      <c r="K1005" s="44">
        <v>0</v>
      </c>
      <c r="L1005" s="28">
        <v>0</v>
      </c>
    </row>
    <row r="1006" spans="1:12" s="3" customFormat="1" outlineLevel="4">
      <c r="A1006" s="16" t="s">
        <v>46</v>
      </c>
      <c r="B1006" s="17" t="s">
        <v>9</v>
      </c>
      <c r="C1006" s="17" t="s">
        <v>74</v>
      </c>
      <c r="D1006" s="17" t="s">
        <v>75</v>
      </c>
      <c r="E1006" s="17" t="s">
        <v>22</v>
      </c>
      <c r="F1006" s="17" t="s">
        <v>47</v>
      </c>
      <c r="G1006" s="18"/>
      <c r="H1006" s="19">
        <f>H1007</f>
        <v>1916034.8</v>
      </c>
      <c r="I1006" s="19">
        <f>I1007</f>
        <v>1916034.8</v>
      </c>
      <c r="J1006" s="19">
        <f>J1007</f>
        <v>1916034.8</v>
      </c>
      <c r="K1006" s="37">
        <f t="shared" ref="K1006:L1006" si="306">K1007</f>
        <v>0</v>
      </c>
      <c r="L1006" s="38">
        <f t="shared" si="306"/>
        <v>0</v>
      </c>
    </row>
    <row r="1007" spans="1:12" ht="25.5" outlineLevel="7">
      <c r="A1007" s="25" t="s">
        <v>155</v>
      </c>
      <c r="B1007" s="26" t="s">
        <v>9</v>
      </c>
      <c r="C1007" s="26" t="s">
        <v>74</v>
      </c>
      <c r="D1007" s="26" t="s">
        <v>75</v>
      </c>
      <c r="E1007" s="26" t="s">
        <v>22</v>
      </c>
      <c r="F1007" s="26" t="s">
        <v>47</v>
      </c>
      <c r="G1007" s="27" t="s">
        <v>16</v>
      </c>
      <c r="H1007" s="23">
        <v>1916034.8</v>
      </c>
      <c r="I1007" s="23">
        <v>1916034.8</v>
      </c>
      <c r="J1007" s="23">
        <v>1916034.8</v>
      </c>
      <c r="K1007" s="44">
        <v>0</v>
      </c>
      <c r="L1007" s="28">
        <v>0</v>
      </c>
    </row>
    <row r="1008" spans="1:12" s="3" customFormat="1" outlineLevel="4">
      <c r="A1008" s="16" t="s">
        <v>13</v>
      </c>
      <c r="B1008" s="17" t="s">
        <v>9</v>
      </c>
      <c r="C1008" s="17" t="s">
        <v>74</v>
      </c>
      <c r="D1008" s="17" t="s">
        <v>75</v>
      </c>
      <c r="E1008" s="17" t="s">
        <v>22</v>
      </c>
      <c r="F1008" s="17" t="s">
        <v>14</v>
      </c>
      <c r="G1008" s="18"/>
      <c r="H1008" s="19">
        <f>H1009</f>
        <v>414941.3</v>
      </c>
      <c r="I1008" s="19">
        <f>I1009</f>
        <v>414941.3</v>
      </c>
      <c r="J1008" s="19">
        <f>J1009</f>
        <v>414941.3</v>
      </c>
      <c r="K1008" s="37">
        <f t="shared" ref="K1008:L1008" si="307">K1009</f>
        <v>638134.53</v>
      </c>
      <c r="L1008" s="38">
        <f t="shared" si="307"/>
        <v>598544.65</v>
      </c>
    </row>
    <row r="1009" spans="1:12" ht="25.5" outlineLevel="7">
      <c r="A1009" s="25" t="s">
        <v>155</v>
      </c>
      <c r="B1009" s="26" t="s">
        <v>9</v>
      </c>
      <c r="C1009" s="26" t="s">
        <v>74</v>
      </c>
      <c r="D1009" s="26" t="s">
        <v>75</v>
      </c>
      <c r="E1009" s="26" t="s">
        <v>22</v>
      </c>
      <c r="F1009" s="26" t="s">
        <v>14</v>
      </c>
      <c r="G1009" s="27" t="s">
        <v>16</v>
      </c>
      <c r="H1009" s="23">
        <v>414941.3</v>
      </c>
      <c r="I1009" s="23">
        <v>414941.3</v>
      </c>
      <c r="J1009" s="23">
        <v>414941.3</v>
      </c>
      <c r="K1009" s="44">
        <v>638134.53</v>
      </c>
      <c r="L1009" s="24">
        <v>598544.65</v>
      </c>
    </row>
    <row r="1010" spans="1:12" s="3" customFormat="1" ht="25.5" outlineLevel="1">
      <c r="A1010" s="12" t="s">
        <v>76</v>
      </c>
      <c r="B1010" s="13" t="s">
        <v>9</v>
      </c>
      <c r="C1010" s="13" t="s">
        <v>77</v>
      </c>
      <c r="D1010" s="13" t="s">
        <v>11</v>
      </c>
      <c r="E1010" s="13" t="s">
        <v>12</v>
      </c>
      <c r="F1010" s="13"/>
      <c r="G1010" s="14"/>
      <c r="H1010" s="15">
        <f t="shared" ref="H1010:J1011" si="308">H1011</f>
        <v>90541976.760000005</v>
      </c>
      <c r="I1010" s="15">
        <f t="shared" si="308"/>
        <v>96148371.760000005</v>
      </c>
      <c r="J1010" s="15">
        <f t="shared" si="308"/>
        <v>100099216.76000001</v>
      </c>
      <c r="K1010" s="42">
        <f t="shared" ref="K1010:L1011" si="309">K1011</f>
        <v>86356295.88000001</v>
      </c>
      <c r="L1010" s="43">
        <f t="shared" si="309"/>
        <v>80998749.219999999</v>
      </c>
    </row>
    <row r="1011" spans="1:12" s="3" customFormat="1" ht="25.5" outlineLevel="2">
      <c r="A1011" s="16" t="s">
        <v>19</v>
      </c>
      <c r="B1011" s="17" t="s">
        <v>9</v>
      </c>
      <c r="C1011" s="17" t="s">
        <v>77</v>
      </c>
      <c r="D1011" s="17" t="s">
        <v>78</v>
      </c>
      <c r="E1011" s="17" t="s">
        <v>12</v>
      </c>
      <c r="F1011" s="17"/>
      <c r="G1011" s="18"/>
      <c r="H1011" s="19">
        <f t="shared" si="308"/>
        <v>90541976.760000005</v>
      </c>
      <c r="I1011" s="19">
        <f t="shared" si="308"/>
        <v>96148371.760000005</v>
      </c>
      <c r="J1011" s="59">
        <f t="shared" si="308"/>
        <v>100099216.76000001</v>
      </c>
      <c r="K1011" s="37">
        <f t="shared" si="309"/>
        <v>86356295.88000001</v>
      </c>
      <c r="L1011" s="38">
        <f t="shared" si="309"/>
        <v>80998749.219999999</v>
      </c>
    </row>
    <row r="1012" spans="1:12" s="3" customFormat="1" ht="51" outlineLevel="3">
      <c r="A1012" s="16" t="s">
        <v>21</v>
      </c>
      <c r="B1012" s="17" t="s">
        <v>9</v>
      </c>
      <c r="C1012" s="17" t="s">
        <v>77</v>
      </c>
      <c r="D1012" s="17" t="s">
        <v>78</v>
      </c>
      <c r="E1012" s="17" t="s">
        <v>22</v>
      </c>
      <c r="F1012" s="17"/>
      <c r="G1012" s="18"/>
      <c r="H1012" s="19">
        <f>H1013+H1015+H1017+H1019+H1021+H1023+H1025+H1027+H1029+H1031+H1033+H1035</f>
        <v>90541976.760000005</v>
      </c>
      <c r="I1012" s="19">
        <f>I1013+I1015+I1017+I1019+I1021+I1023+I1025+I1027+I1029+I1031+I1033+I1035</f>
        <v>96148371.760000005</v>
      </c>
      <c r="J1012" s="19">
        <f>J1013+J1015+J1017+J1019+J1021+J1023+J1025+J1027+J1029+J1031+J1033+J1035</f>
        <v>100099216.76000001</v>
      </c>
      <c r="K1012" s="37">
        <f>K1013+K1015+K1017+K1019+K1021+K1023+K1025+K1027+K1029+K1031+K1033+K1035</f>
        <v>86356295.88000001</v>
      </c>
      <c r="L1012" s="38">
        <f t="shared" ref="L1012" si="310">L1013+L1015+L1017+L1019+L1021+L1023+L1025+L1027+L1029+L1031+L1033+L1035</f>
        <v>80998749.219999999</v>
      </c>
    </row>
    <row r="1013" spans="1:12" s="3" customFormat="1" outlineLevel="4">
      <c r="A1013" s="16" t="s">
        <v>23</v>
      </c>
      <c r="B1013" s="17" t="s">
        <v>9</v>
      </c>
      <c r="C1013" s="17" t="s">
        <v>77</v>
      </c>
      <c r="D1013" s="17" t="s">
        <v>78</v>
      </c>
      <c r="E1013" s="17" t="s">
        <v>22</v>
      </c>
      <c r="F1013" s="17" t="s">
        <v>24</v>
      </c>
      <c r="G1013" s="18"/>
      <c r="H1013" s="19">
        <f>H1014</f>
        <v>16092606.26</v>
      </c>
      <c r="I1013" s="19">
        <f>I1014</f>
        <v>17720546.260000002</v>
      </c>
      <c r="J1013" s="19">
        <f>J1014</f>
        <v>19329070.260000002</v>
      </c>
      <c r="K1013" s="37">
        <f t="shared" ref="K1013:L1013" si="311">K1014</f>
        <v>15431963.82</v>
      </c>
      <c r="L1013" s="38">
        <f t="shared" si="311"/>
        <v>14474563.359999999</v>
      </c>
    </row>
    <row r="1014" spans="1:12" ht="25.5" customHeight="1" outlineLevel="7">
      <c r="A1014" s="25" t="s">
        <v>156</v>
      </c>
      <c r="B1014" s="26" t="s">
        <v>9</v>
      </c>
      <c r="C1014" s="26" t="s">
        <v>77</v>
      </c>
      <c r="D1014" s="26" t="s">
        <v>78</v>
      </c>
      <c r="E1014" s="26" t="s">
        <v>22</v>
      </c>
      <c r="F1014" s="26" t="s">
        <v>24</v>
      </c>
      <c r="G1014" s="27" t="s">
        <v>16</v>
      </c>
      <c r="H1014" s="23">
        <v>16092606.26</v>
      </c>
      <c r="I1014" s="23">
        <v>17720546.260000002</v>
      </c>
      <c r="J1014" s="23">
        <v>19329070.260000002</v>
      </c>
      <c r="K1014" s="44">
        <v>15431963.82</v>
      </c>
      <c r="L1014" s="24">
        <v>14474563.359999999</v>
      </c>
    </row>
    <row r="1015" spans="1:12" s="3" customFormat="1" outlineLevel="4">
      <c r="A1015" s="16" t="s">
        <v>25</v>
      </c>
      <c r="B1015" s="17" t="s">
        <v>9</v>
      </c>
      <c r="C1015" s="17" t="s">
        <v>77</v>
      </c>
      <c r="D1015" s="17" t="s">
        <v>78</v>
      </c>
      <c r="E1015" s="17" t="s">
        <v>22</v>
      </c>
      <c r="F1015" s="17" t="s">
        <v>26</v>
      </c>
      <c r="G1015" s="18"/>
      <c r="H1015" s="19">
        <f>H1016</f>
        <v>26638690.300000001</v>
      </c>
      <c r="I1015" s="19">
        <f>I1016</f>
        <v>29316737.300000001</v>
      </c>
      <c r="J1015" s="19">
        <f>J1016</f>
        <v>30806679.300000001</v>
      </c>
      <c r="K1015" s="37">
        <f t="shared" ref="K1015:L1015" si="312">K1016</f>
        <v>25501627.100000001</v>
      </c>
      <c r="L1015" s="38">
        <f t="shared" si="312"/>
        <v>23919506.600000001</v>
      </c>
    </row>
    <row r="1016" spans="1:12" ht="27" customHeight="1" outlineLevel="7">
      <c r="A1016" s="25" t="s">
        <v>156</v>
      </c>
      <c r="B1016" s="26" t="s">
        <v>9</v>
      </c>
      <c r="C1016" s="26" t="s">
        <v>77</v>
      </c>
      <c r="D1016" s="26" t="s">
        <v>78</v>
      </c>
      <c r="E1016" s="26" t="s">
        <v>22</v>
      </c>
      <c r="F1016" s="26" t="s">
        <v>26</v>
      </c>
      <c r="G1016" s="27" t="s">
        <v>16</v>
      </c>
      <c r="H1016" s="23">
        <v>26638690.300000001</v>
      </c>
      <c r="I1016" s="23">
        <v>29316737.300000001</v>
      </c>
      <c r="J1016" s="23">
        <v>30806679.300000001</v>
      </c>
      <c r="K1016" s="44">
        <v>25501627.100000001</v>
      </c>
      <c r="L1016" s="24">
        <v>23919506.600000001</v>
      </c>
    </row>
    <row r="1017" spans="1:12" s="3" customFormat="1" ht="25.5" outlineLevel="4">
      <c r="A1017" s="16" t="s">
        <v>27</v>
      </c>
      <c r="B1017" s="17" t="s">
        <v>9</v>
      </c>
      <c r="C1017" s="17" t="s">
        <v>77</v>
      </c>
      <c r="D1017" s="17" t="s">
        <v>78</v>
      </c>
      <c r="E1017" s="17" t="s">
        <v>22</v>
      </c>
      <c r="F1017" s="17" t="s">
        <v>28</v>
      </c>
      <c r="G1017" s="18"/>
      <c r="H1017" s="19">
        <f>H1018</f>
        <v>4859966.53</v>
      </c>
      <c r="I1017" s="19">
        <f>I1018</f>
        <v>5351604.53</v>
      </c>
      <c r="J1017" s="19">
        <f>J1018</f>
        <v>5754021.5300000003</v>
      </c>
      <c r="K1017" s="37">
        <f t="shared" ref="K1017:L1017" si="313">K1018</f>
        <v>4660452.49</v>
      </c>
      <c r="L1017" s="38">
        <f t="shared" si="313"/>
        <v>4371317.9400000004</v>
      </c>
    </row>
    <row r="1018" spans="1:12" ht="26.25" customHeight="1" outlineLevel="7">
      <c r="A1018" s="25" t="s">
        <v>156</v>
      </c>
      <c r="B1018" s="26" t="s">
        <v>9</v>
      </c>
      <c r="C1018" s="26" t="s">
        <v>77</v>
      </c>
      <c r="D1018" s="26" t="s">
        <v>78</v>
      </c>
      <c r="E1018" s="26" t="s">
        <v>22</v>
      </c>
      <c r="F1018" s="26" t="s">
        <v>28</v>
      </c>
      <c r="G1018" s="27" t="s">
        <v>16</v>
      </c>
      <c r="H1018" s="23">
        <v>4859966.53</v>
      </c>
      <c r="I1018" s="23">
        <v>5351604.53</v>
      </c>
      <c r="J1018" s="23">
        <v>5754021.5300000003</v>
      </c>
      <c r="K1018" s="44">
        <v>4660452.49</v>
      </c>
      <c r="L1018" s="24">
        <v>4371317.9400000004</v>
      </c>
    </row>
    <row r="1019" spans="1:12" s="3" customFormat="1" ht="25.5" outlineLevel="4">
      <c r="A1019" s="16" t="s">
        <v>29</v>
      </c>
      <c r="B1019" s="17" t="s">
        <v>9</v>
      </c>
      <c r="C1019" s="17" t="s">
        <v>77</v>
      </c>
      <c r="D1019" s="17" t="s">
        <v>78</v>
      </c>
      <c r="E1019" s="17" t="s">
        <v>22</v>
      </c>
      <c r="F1019" s="17" t="s">
        <v>30</v>
      </c>
      <c r="G1019" s="18"/>
      <c r="H1019" s="19">
        <f>H1020</f>
        <v>8044883.5999999996</v>
      </c>
      <c r="I1019" s="19">
        <f>I1020</f>
        <v>8853653.5999999996</v>
      </c>
      <c r="J1019" s="19">
        <f>J1020</f>
        <v>9303615.5999999996</v>
      </c>
      <c r="K1019" s="37">
        <f t="shared" ref="K1019:L1019" si="314">K1020</f>
        <v>7701490.5999999996</v>
      </c>
      <c r="L1019" s="38">
        <f t="shared" si="314"/>
        <v>7223689.9000000004</v>
      </c>
    </row>
    <row r="1020" spans="1:12" ht="27.75" customHeight="1" outlineLevel="7">
      <c r="A1020" s="25" t="s">
        <v>156</v>
      </c>
      <c r="B1020" s="26" t="s">
        <v>9</v>
      </c>
      <c r="C1020" s="26" t="s">
        <v>77</v>
      </c>
      <c r="D1020" s="26" t="s">
        <v>78</v>
      </c>
      <c r="E1020" s="26" t="s">
        <v>22</v>
      </c>
      <c r="F1020" s="26" t="s">
        <v>30</v>
      </c>
      <c r="G1020" s="27" t="s">
        <v>16</v>
      </c>
      <c r="H1020" s="23">
        <v>8044883.5999999996</v>
      </c>
      <c r="I1020" s="23">
        <v>8853653.5999999996</v>
      </c>
      <c r="J1020" s="23">
        <v>9303615.5999999996</v>
      </c>
      <c r="K1020" s="44">
        <v>7701490.5999999996</v>
      </c>
      <c r="L1020" s="24">
        <v>7223689.9000000004</v>
      </c>
    </row>
    <row r="1021" spans="1:12" s="3" customFormat="1" outlineLevel="4">
      <c r="A1021" s="16" t="s">
        <v>31</v>
      </c>
      <c r="B1021" s="17" t="s">
        <v>9</v>
      </c>
      <c r="C1021" s="17" t="s">
        <v>77</v>
      </c>
      <c r="D1021" s="17" t="s">
        <v>78</v>
      </c>
      <c r="E1021" s="17" t="s">
        <v>22</v>
      </c>
      <c r="F1021" s="17" t="s">
        <v>32</v>
      </c>
      <c r="G1021" s="18"/>
      <c r="H1021" s="19">
        <f>H1022</f>
        <v>189093.38</v>
      </c>
      <c r="I1021" s="19">
        <f>I1022</f>
        <v>189093.38</v>
      </c>
      <c r="J1021" s="19">
        <f>J1022</f>
        <v>189093.38</v>
      </c>
      <c r="K1021" s="37">
        <f t="shared" ref="K1021:L1021" si="315">K1022</f>
        <v>181138.23</v>
      </c>
      <c r="L1021" s="38">
        <f t="shared" si="315"/>
        <v>169900.41</v>
      </c>
    </row>
    <row r="1022" spans="1:12" ht="33" customHeight="1" outlineLevel="7">
      <c r="A1022" s="25" t="s">
        <v>156</v>
      </c>
      <c r="B1022" s="26" t="s">
        <v>9</v>
      </c>
      <c r="C1022" s="26" t="s">
        <v>77</v>
      </c>
      <c r="D1022" s="26" t="s">
        <v>78</v>
      </c>
      <c r="E1022" s="26" t="s">
        <v>22</v>
      </c>
      <c r="F1022" s="26" t="s">
        <v>32</v>
      </c>
      <c r="G1022" s="27" t="s">
        <v>16</v>
      </c>
      <c r="H1022" s="23">
        <v>189093.38</v>
      </c>
      <c r="I1022" s="23">
        <v>189093.38</v>
      </c>
      <c r="J1022" s="23">
        <v>189093.38</v>
      </c>
      <c r="K1022" s="44">
        <v>181138.23</v>
      </c>
      <c r="L1022" s="24">
        <v>169900.41</v>
      </c>
    </row>
    <row r="1023" spans="1:12" s="3" customFormat="1" outlineLevel="4">
      <c r="A1023" s="16" t="s">
        <v>33</v>
      </c>
      <c r="B1023" s="17" t="s">
        <v>9</v>
      </c>
      <c r="C1023" s="17" t="s">
        <v>77</v>
      </c>
      <c r="D1023" s="17" t="s">
        <v>78</v>
      </c>
      <c r="E1023" s="17" t="s">
        <v>22</v>
      </c>
      <c r="F1023" s="17" t="s">
        <v>34</v>
      </c>
      <c r="G1023" s="18"/>
      <c r="H1023" s="19">
        <f>H1024</f>
        <v>1199110</v>
      </c>
      <c r="I1023" s="19">
        <f>I1024</f>
        <v>1199110</v>
      </c>
      <c r="J1023" s="19">
        <f>J1024</f>
        <v>1199110</v>
      </c>
      <c r="K1023" s="37">
        <f t="shared" ref="K1023:L1023" si="316">K1024</f>
        <v>841626.42</v>
      </c>
      <c r="L1023" s="38">
        <f t="shared" si="316"/>
        <v>789411.89</v>
      </c>
    </row>
    <row r="1024" spans="1:12" ht="29.25" customHeight="1" outlineLevel="7">
      <c r="A1024" s="25" t="s">
        <v>156</v>
      </c>
      <c r="B1024" s="26" t="s">
        <v>9</v>
      </c>
      <c r="C1024" s="26" t="s">
        <v>77</v>
      </c>
      <c r="D1024" s="26" t="s">
        <v>78</v>
      </c>
      <c r="E1024" s="26" t="s">
        <v>22</v>
      </c>
      <c r="F1024" s="26" t="s">
        <v>34</v>
      </c>
      <c r="G1024" s="27" t="s">
        <v>16</v>
      </c>
      <c r="H1024" s="23">
        <v>1199110</v>
      </c>
      <c r="I1024" s="23">
        <v>1199110</v>
      </c>
      <c r="J1024" s="23">
        <v>1199110</v>
      </c>
      <c r="K1024" s="44">
        <v>841626.42</v>
      </c>
      <c r="L1024" s="24">
        <v>789411.89</v>
      </c>
    </row>
    <row r="1025" spans="1:12" s="3" customFormat="1" outlineLevel="4">
      <c r="A1025" s="16" t="s">
        <v>35</v>
      </c>
      <c r="B1025" s="17" t="s">
        <v>9</v>
      </c>
      <c r="C1025" s="17" t="s">
        <v>77</v>
      </c>
      <c r="D1025" s="17" t="s">
        <v>78</v>
      </c>
      <c r="E1025" s="17" t="s">
        <v>22</v>
      </c>
      <c r="F1025" s="17" t="s">
        <v>36</v>
      </c>
      <c r="G1025" s="18"/>
      <c r="H1025" s="19">
        <f>H1026</f>
        <v>2442017</v>
      </c>
      <c r="I1025" s="19">
        <f>I1026</f>
        <v>2442017</v>
      </c>
      <c r="J1025" s="19">
        <f>J1026</f>
        <v>2442017</v>
      </c>
      <c r="K1025" s="37">
        <f t="shared" ref="K1025:L1025" si="317">K1026</f>
        <v>1949858.08</v>
      </c>
      <c r="L1025" s="38">
        <f t="shared" si="317"/>
        <v>1828888.84</v>
      </c>
    </row>
    <row r="1026" spans="1:12" ht="38.25" outlineLevel="7">
      <c r="A1026" s="25" t="s">
        <v>156</v>
      </c>
      <c r="B1026" s="26" t="s">
        <v>9</v>
      </c>
      <c r="C1026" s="26" t="s">
        <v>77</v>
      </c>
      <c r="D1026" s="26" t="s">
        <v>78</v>
      </c>
      <c r="E1026" s="26" t="s">
        <v>22</v>
      </c>
      <c r="F1026" s="26" t="s">
        <v>36</v>
      </c>
      <c r="G1026" s="27" t="s">
        <v>16</v>
      </c>
      <c r="H1026" s="23">
        <v>2442017</v>
      </c>
      <c r="I1026" s="23">
        <v>2442017</v>
      </c>
      <c r="J1026" s="23">
        <v>2442017</v>
      </c>
      <c r="K1026" s="44">
        <v>1949858.08</v>
      </c>
      <c r="L1026" s="24">
        <v>1828888.84</v>
      </c>
    </row>
    <row r="1027" spans="1:12" s="3" customFormat="1" outlineLevel="4">
      <c r="A1027" s="16" t="s">
        <v>37</v>
      </c>
      <c r="B1027" s="17" t="s">
        <v>9</v>
      </c>
      <c r="C1027" s="17" t="s">
        <v>77</v>
      </c>
      <c r="D1027" s="17" t="s">
        <v>78</v>
      </c>
      <c r="E1027" s="17" t="s">
        <v>22</v>
      </c>
      <c r="F1027" s="17" t="s">
        <v>38</v>
      </c>
      <c r="G1027" s="18"/>
      <c r="H1027" s="19">
        <f>H1028</f>
        <v>62323</v>
      </c>
      <c r="I1027" s="19">
        <f>I1028</f>
        <v>62323</v>
      </c>
      <c r="J1027" s="19">
        <f>J1028</f>
        <v>62323</v>
      </c>
      <c r="K1027" s="37">
        <f t="shared" ref="K1027:L1027" si="318">K1028</f>
        <v>49873.97</v>
      </c>
      <c r="L1027" s="38">
        <f t="shared" si="318"/>
        <v>46779.79</v>
      </c>
    </row>
    <row r="1028" spans="1:12" ht="24" customHeight="1" outlineLevel="7">
      <c r="A1028" s="25" t="s">
        <v>156</v>
      </c>
      <c r="B1028" s="26" t="s">
        <v>9</v>
      </c>
      <c r="C1028" s="26" t="s">
        <v>77</v>
      </c>
      <c r="D1028" s="26" t="s">
        <v>78</v>
      </c>
      <c r="E1028" s="26" t="s">
        <v>22</v>
      </c>
      <c r="F1028" s="26" t="s">
        <v>38</v>
      </c>
      <c r="G1028" s="27" t="s">
        <v>16</v>
      </c>
      <c r="H1028" s="23">
        <v>62323</v>
      </c>
      <c r="I1028" s="23">
        <v>62323</v>
      </c>
      <c r="J1028" s="23">
        <v>62323</v>
      </c>
      <c r="K1028" s="44">
        <v>49873.97</v>
      </c>
      <c r="L1028" s="24">
        <v>46779.79</v>
      </c>
    </row>
    <row r="1029" spans="1:12" s="3" customFormat="1" outlineLevel="4">
      <c r="A1029" s="16" t="s">
        <v>39</v>
      </c>
      <c r="B1029" s="17" t="s">
        <v>9</v>
      </c>
      <c r="C1029" s="17" t="s">
        <v>77</v>
      </c>
      <c r="D1029" s="17" t="s">
        <v>78</v>
      </c>
      <c r="E1029" s="17" t="s">
        <v>22</v>
      </c>
      <c r="F1029" s="17" t="s">
        <v>40</v>
      </c>
      <c r="G1029" s="18"/>
      <c r="H1029" s="19">
        <f>H1030</f>
        <v>40290.300000000003</v>
      </c>
      <c r="I1029" s="19">
        <f>I1030</f>
        <v>40290.300000000003</v>
      </c>
      <c r="J1029" s="19">
        <f>J1030</f>
        <v>40290.300000000003</v>
      </c>
      <c r="K1029" s="37">
        <f t="shared" ref="K1029:L1029" si="319">K1030</f>
        <v>38259.17</v>
      </c>
      <c r="L1029" s="38">
        <f t="shared" si="319"/>
        <v>35885.57</v>
      </c>
    </row>
    <row r="1030" spans="1:12" ht="26.25" customHeight="1" outlineLevel="7">
      <c r="A1030" s="25" t="s">
        <v>156</v>
      </c>
      <c r="B1030" s="26" t="s">
        <v>9</v>
      </c>
      <c r="C1030" s="26" t="s">
        <v>77</v>
      </c>
      <c r="D1030" s="26" t="s">
        <v>78</v>
      </c>
      <c r="E1030" s="26" t="s">
        <v>22</v>
      </c>
      <c r="F1030" s="26" t="s">
        <v>40</v>
      </c>
      <c r="G1030" s="27" t="s">
        <v>16</v>
      </c>
      <c r="H1030" s="23">
        <v>40290.300000000003</v>
      </c>
      <c r="I1030" s="23">
        <v>40290.300000000003</v>
      </c>
      <c r="J1030" s="23">
        <v>40290.300000000003</v>
      </c>
      <c r="K1030" s="44">
        <v>38259.17</v>
      </c>
      <c r="L1030" s="24">
        <v>35885.57</v>
      </c>
    </row>
    <row r="1031" spans="1:12" s="3" customFormat="1" outlineLevel="4">
      <c r="A1031" s="16" t="s">
        <v>44</v>
      </c>
      <c r="B1031" s="17" t="s">
        <v>9</v>
      </c>
      <c r="C1031" s="17" t="s">
        <v>77</v>
      </c>
      <c r="D1031" s="17" t="s">
        <v>78</v>
      </c>
      <c r="E1031" s="17" t="s">
        <v>22</v>
      </c>
      <c r="F1031" s="17" t="s">
        <v>45</v>
      </c>
      <c r="G1031" s="18"/>
      <c r="H1031" s="19">
        <f>H1032</f>
        <v>21610986.109999999</v>
      </c>
      <c r="I1031" s="19">
        <f>I1032</f>
        <v>21610986.109999999</v>
      </c>
      <c r="J1031" s="19">
        <f>J1032</f>
        <v>21610986.109999999</v>
      </c>
      <c r="K1031" s="37">
        <f t="shared" ref="K1031:L1031" si="320">K1032</f>
        <v>20701811.920000002</v>
      </c>
      <c r="L1031" s="38">
        <f t="shared" si="320"/>
        <v>19417471.02</v>
      </c>
    </row>
    <row r="1032" spans="1:12" ht="26.25" customHeight="1" outlineLevel="7">
      <c r="A1032" s="25" t="s">
        <v>156</v>
      </c>
      <c r="B1032" s="26" t="s">
        <v>9</v>
      </c>
      <c r="C1032" s="26" t="s">
        <v>77</v>
      </c>
      <c r="D1032" s="26" t="s">
        <v>78</v>
      </c>
      <c r="E1032" s="26" t="s">
        <v>22</v>
      </c>
      <c r="F1032" s="26" t="s">
        <v>45</v>
      </c>
      <c r="G1032" s="27" t="s">
        <v>16</v>
      </c>
      <c r="H1032" s="23">
        <v>21610986.109999999</v>
      </c>
      <c r="I1032" s="23">
        <v>21610986.109999999</v>
      </c>
      <c r="J1032" s="23">
        <v>21610986.109999999</v>
      </c>
      <c r="K1032" s="44">
        <v>20701811.920000002</v>
      </c>
      <c r="L1032" s="24">
        <v>19417471.02</v>
      </c>
    </row>
    <row r="1033" spans="1:12" s="3" customFormat="1" outlineLevel="4">
      <c r="A1033" s="16" t="s">
        <v>46</v>
      </c>
      <c r="B1033" s="17" t="s">
        <v>9</v>
      </c>
      <c r="C1033" s="17" t="s">
        <v>77</v>
      </c>
      <c r="D1033" s="17" t="s">
        <v>78</v>
      </c>
      <c r="E1033" s="17" t="s">
        <v>22</v>
      </c>
      <c r="F1033" s="17" t="s">
        <v>47</v>
      </c>
      <c r="G1033" s="18"/>
      <c r="H1033" s="19">
        <f>H1034</f>
        <v>6999883.6200000001</v>
      </c>
      <c r="I1033" s="19">
        <f>I1034</f>
        <v>6999883.6200000001</v>
      </c>
      <c r="J1033" s="19">
        <f>J1034</f>
        <v>6999883.6200000001</v>
      </c>
      <c r="K1033" s="37">
        <f t="shared" ref="K1033:L1033" si="321">K1034</f>
        <v>6705398.5099999998</v>
      </c>
      <c r="L1033" s="38">
        <f t="shared" si="321"/>
        <v>6289395.4299999997</v>
      </c>
    </row>
    <row r="1034" spans="1:12" ht="27" customHeight="1" outlineLevel="7">
      <c r="A1034" s="25" t="s">
        <v>156</v>
      </c>
      <c r="B1034" s="26" t="s">
        <v>9</v>
      </c>
      <c r="C1034" s="26" t="s">
        <v>77</v>
      </c>
      <c r="D1034" s="26" t="s">
        <v>78</v>
      </c>
      <c r="E1034" s="26" t="s">
        <v>22</v>
      </c>
      <c r="F1034" s="26" t="s">
        <v>47</v>
      </c>
      <c r="G1034" s="27" t="s">
        <v>16</v>
      </c>
      <c r="H1034" s="23">
        <v>6999883.6200000001</v>
      </c>
      <c r="I1034" s="23">
        <v>6999883.6200000001</v>
      </c>
      <c r="J1034" s="23">
        <v>6999883.6200000001</v>
      </c>
      <c r="K1034" s="44">
        <v>6705398.5099999998</v>
      </c>
      <c r="L1034" s="24">
        <v>6289395.4299999997</v>
      </c>
    </row>
    <row r="1035" spans="1:12" s="3" customFormat="1" outlineLevel="4">
      <c r="A1035" s="16" t="s">
        <v>13</v>
      </c>
      <c r="B1035" s="17" t="s">
        <v>9</v>
      </c>
      <c r="C1035" s="17" t="s">
        <v>77</v>
      </c>
      <c r="D1035" s="17" t="s">
        <v>78</v>
      </c>
      <c r="E1035" s="17" t="s">
        <v>22</v>
      </c>
      <c r="F1035" s="17" t="s">
        <v>14</v>
      </c>
      <c r="G1035" s="18"/>
      <c r="H1035" s="19">
        <f>H1036</f>
        <v>2362126.66</v>
      </c>
      <c r="I1035" s="19">
        <f>I1036</f>
        <v>2362126.66</v>
      </c>
      <c r="J1035" s="19">
        <f>J1036</f>
        <v>2362126.66</v>
      </c>
      <c r="K1035" s="37">
        <f t="shared" ref="K1035:L1035" si="322">K1036</f>
        <v>2592795.5699999998</v>
      </c>
      <c r="L1035" s="38">
        <f t="shared" si="322"/>
        <v>2431938.4700000002</v>
      </c>
    </row>
    <row r="1036" spans="1:12" ht="27" customHeight="1" outlineLevel="7">
      <c r="A1036" s="25" t="s">
        <v>156</v>
      </c>
      <c r="B1036" s="26" t="s">
        <v>9</v>
      </c>
      <c r="C1036" s="26" t="s">
        <v>77</v>
      </c>
      <c r="D1036" s="26" t="s">
        <v>78</v>
      </c>
      <c r="E1036" s="26" t="s">
        <v>22</v>
      </c>
      <c r="F1036" s="26" t="s">
        <v>14</v>
      </c>
      <c r="G1036" s="27" t="s">
        <v>16</v>
      </c>
      <c r="H1036" s="23">
        <v>2362126.66</v>
      </c>
      <c r="I1036" s="23">
        <v>2362126.66</v>
      </c>
      <c r="J1036" s="23">
        <v>2362126.66</v>
      </c>
      <c r="K1036" s="44">
        <v>2592795.5699999998</v>
      </c>
      <c r="L1036" s="24">
        <v>2431938.4700000002</v>
      </c>
    </row>
    <row r="1037" spans="1:12" s="3" customFormat="1" outlineLevel="1">
      <c r="A1037" s="12" t="s">
        <v>79</v>
      </c>
      <c r="B1037" s="13" t="s">
        <v>9</v>
      </c>
      <c r="C1037" s="13" t="s">
        <v>80</v>
      </c>
      <c r="D1037" s="13" t="s">
        <v>11</v>
      </c>
      <c r="E1037" s="13" t="s">
        <v>12</v>
      </c>
      <c r="F1037" s="13"/>
      <c r="G1037" s="14"/>
      <c r="H1037" s="15">
        <f t="shared" ref="H1037:J1038" si="323">H1038</f>
        <v>6781256.2300000004</v>
      </c>
      <c r="I1037" s="15">
        <f t="shared" si="323"/>
        <v>6781256.2300000004</v>
      </c>
      <c r="J1037" s="15">
        <f t="shared" si="323"/>
        <v>6781256.2300000004</v>
      </c>
      <c r="K1037" s="42">
        <f t="shared" ref="K1037:L1038" si="324">K1038</f>
        <v>8141265.4900000002</v>
      </c>
      <c r="L1037" s="43">
        <f t="shared" si="324"/>
        <v>7636181.1799999997</v>
      </c>
    </row>
    <row r="1038" spans="1:12" s="3" customFormat="1" ht="25.5" outlineLevel="2">
      <c r="A1038" s="16" t="s">
        <v>19</v>
      </c>
      <c r="B1038" s="17" t="s">
        <v>9</v>
      </c>
      <c r="C1038" s="17" t="s">
        <v>80</v>
      </c>
      <c r="D1038" s="17" t="s">
        <v>81</v>
      </c>
      <c r="E1038" s="17" t="s">
        <v>12</v>
      </c>
      <c r="F1038" s="17"/>
      <c r="G1038" s="18"/>
      <c r="H1038" s="19">
        <f t="shared" si="323"/>
        <v>6781256.2300000004</v>
      </c>
      <c r="I1038" s="19">
        <f t="shared" si="323"/>
        <v>6781256.2300000004</v>
      </c>
      <c r="J1038" s="59">
        <f t="shared" si="323"/>
        <v>6781256.2300000004</v>
      </c>
      <c r="K1038" s="37">
        <f t="shared" si="324"/>
        <v>8141265.4900000002</v>
      </c>
      <c r="L1038" s="38">
        <f t="shared" si="324"/>
        <v>7636181.1799999997</v>
      </c>
    </row>
    <row r="1039" spans="1:12" s="3" customFormat="1" ht="51" outlineLevel="3">
      <c r="A1039" s="16" t="s">
        <v>21</v>
      </c>
      <c r="B1039" s="17" t="s">
        <v>9</v>
      </c>
      <c r="C1039" s="17" t="s">
        <v>80</v>
      </c>
      <c r="D1039" s="17" t="s">
        <v>81</v>
      </c>
      <c r="E1039" s="17" t="s">
        <v>22</v>
      </c>
      <c r="F1039" s="17"/>
      <c r="G1039" s="18"/>
      <c r="H1039" s="19">
        <f>H1040+H1042+H1044+H1046+H1048+H1050+H1052+H1054+H1056</f>
        <v>6781256.2300000004</v>
      </c>
      <c r="I1039" s="19">
        <f>I1040+I1042+I1044+I1046+I1048+I1050+I1052+I1054+I1056</f>
        <v>6781256.2300000004</v>
      </c>
      <c r="J1039" s="19">
        <f>J1040+J1042+J1044+J1046+J1048+J1050+J1052+J1054+J1056</f>
        <v>6781256.2300000004</v>
      </c>
      <c r="K1039" s="37">
        <f t="shared" ref="K1039:L1039" si="325">K1040+K1042+K1044+K1046+K1048+K1050+K1052+K1054+K1056</f>
        <v>8141265.4900000002</v>
      </c>
      <c r="L1039" s="38">
        <f t="shared" si="325"/>
        <v>7636181.1799999997</v>
      </c>
    </row>
    <row r="1040" spans="1:12" s="3" customFormat="1" outlineLevel="4">
      <c r="A1040" s="16" t="s">
        <v>23</v>
      </c>
      <c r="B1040" s="17" t="s">
        <v>9</v>
      </c>
      <c r="C1040" s="17" t="s">
        <v>80</v>
      </c>
      <c r="D1040" s="17" t="s">
        <v>81</v>
      </c>
      <c r="E1040" s="17" t="s">
        <v>22</v>
      </c>
      <c r="F1040" s="17" t="s">
        <v>24</v>
      </c>
      <c r="G1040" s="18"/>
      <c r="H1040" s="19">
        <f>H1041</f>
        <v>2560670.9</v>
      </c>
      <c r="I1040" s="19">
        <f>I1041</f>
        <v>2560670.9</v>
      </c>
      <c r="J1040" s="19">
        <f>J1041</f>
        <v>2560670.9</v>
      </c>
      <c r="K1040" s="37">
        <f t="shared" ref="K1040:L1040" si="326">K1041</f>
        <v>2895896.81</v>
      </c>
      <c r="L1040" s="38">
        <f t="shared" si="326"/>
        <v>2716235.31</v>
      </c>
    </row>
    <row r="1041" spans="1:12" ht="39" customHeight="1" outlineLevel="7">
      <c r="A1041" s="25" t="s">
        <v>157</v>
      </c>
      <c r="B1041" s="26" t="s">
        <v>9</v>
      </c>
      <c r="C1041" s="26" t="s">
        <v>80</v>
      </c>
      <c r="D1041" s="26" t="s">
        <v>81</v>
      </c>
      <c r="E1041" s="26" t="s">
        <v>22</v>
      </c>
      <c r="F1041" s="26" t="s">
        <v>24</v>
      </c>
      <c r="G1041" s="27" t="s">
        <v>16</v>
      </c>
      <c r="H1041" s="23">
        <v>2560670.9</v>
      </c>
      <c r="I1041" s="23">
        <v>2560670.9</v>
      </c>
      <c r="J1041" s="23">
        <v>2560670.9</v>
      </c>
      <c r="K1041" s="44">
        <v>2895896.81</v>
      </c>
      <c r="L1041" s="28">
        <v>2716235.31</v>
      </c>
    </row>
    <row r="1042" spans="1:12" s="3" customFormat="1" outlineLevel="4">
      <c r="A1042" s="16" t="s">
        <v>25</v>
      </c>
      <c r="B1042" s="17" t="s">
        <v>9</v>
      </c>
      <c r="C1042" s="17" t="s">
        <v>80</v>
      </c>
      <c r="D1042" s="17" t="s">
        <v>81</v>
      </c>
      <c r="E1042" s="17" t="s">
        <v>22</v>
      </c>
      <c r="F1042" s="17" t="s">
        <v>26</v>
      </c>
      <c r="G1042" s="18"/>
      <c r="H1042" s="19">
        <f>H1043</f>
        <v>2105880</v>
      </c>
      <c r="I1042" s="19">
        <f>I1043</f>
        <v>2105880</v>
      </c>
      <c r="J1042" s="19">
        <f>J1043</f>
        <v>2105880</v>
      </c>
      <c r="K1042" s="37">
        <f t="shared" ref="K1042:L1042" si="327">K1043</f>
        <v>2738143.6</v>
      </c>
      <c r="L1042" s="38">
        <f t="shared" si="327"/>
        <v>2568269.1</v>
      </c>
    </row>
    <row r="1043" spans="1:12" ht="30" customHeight="1" outlineLevel="7">
      <c r="A1043" s="25" t="s">
        <v>157</v>
      </c>
      <c r="B1043" s="26" t="s">
        <v>9</v>
      </c>
      <c r="C1043" s="26" t="s">
        <v>80</v>
      </c>
      <c r="D1043" s="26" t="s">
        <v>81</v>
      </c>
      <c r="E1043" s="26" t="s">
        <v>22</v>
      </c>
      <c r="F1043" s="26" t="s">
        <v>26</v>
      </c>
      <c r="G1043" s="27" t="s">
        <v>16</v>
      </c>
      <c r="H1043" s="23">
        <v>2105880</v>
      </c>
      <c r="I1043" s="23">
        <v>2105880</v>
      </c>
      <c r="J1043" s="23">
        <v>2105880</v>
      </c>
      <c r="K1043" s="44">
        <v>2738143.6</v>
      </c>
      <c r="L1043" s="28">
        <v>2568269.1</v>
      </c>
    </row>
    <row r="1044" spans="1:12" s="3" customFormat="1" ht="25.5" outlineLevel="4">
      <c r="A1044" s="16" t="s">
        <v>27</v>
      </c>
      <c r="B1044" s="17" t="s">
        <v>9</v>
      </c>
      <c r="C1044" s="17" t="s">
        <v>80</v>
      </c>
      <c r="D1044" s="17" t="s">
        <v>81</v>
      </c>
      <c r="E1044" s="17" t="s">
        <v>22</v>
      </c>
      <c r="F1044" s="17" t="s">
        <v>28</v>
      </c>
      <c r="G1044" s="18"/>
      <c r="H1044" s="19">
        <f>H1045</f>
        <v>773297.6</v>
      </c>
      <c r="I1044" s="19">
        <f>I1045</f>
        <v>773297.6</v>
      </c>
      <c r="J1044" s="19">
        <f>J1045</f>
        <v>773297.6</v>
      </c>
      <c r="K1044" s="37">
        <f t="shared" ref="K1044:L1044" si="328">K1045</f>
        <v>874333.68</v>
      </c>
      <c r="L1044" s="38">
        <f t="shared" si="328"/>
        <v>820090.02</v>
      </c>
    </row>
    <row r="1045" spans="1:12" ht="26.25" customHeight="1" outlineLevel="7">
      <c r="A1045" s="25" t="s">
        <v>157</v>
      </c>
      <c r="B1045" s="26" t="s">
        <v>9</v>
      </c>
      <c r="C1045" s="26" t="s">
        <v>80</v>
      </c>
      <c r="D1045" s="26" t="s">
        <v>81</v>
      </c>
      <c r="E1045" s="26" t="s">
        <v>22</v>
      </c>
      <c r="F1045" s="26" t="s">
        <v>28</v>
      </c>
      <c r="G1045" s="27" t="s">
        <v>16</v>
      </c>
      <c r="H1045" s="23">
        <v>773297.6</v>
      </c>
      <c r="I1045" s="23">
        <v>773297.6</v>
      </c>
      <c r="J1045" s="23">
        <v>773297.6</v>
      </c>
      <c r="K1045" s="44">
        <v>874333.68</v>
      </c>
      <c r="L1045" s="24">
        <v>820090.02</v>
      </c>
    </row>
    <row r="1046" spans="1:12" s="3" customFormat="1" ht="25.5" outlineLevel="4">
      <c r="A1046" s="16" t="s">
        <v>29</v>
      </c>
      <c r="B1046" s="17" t="s">
        <v>9</v>
      </c>
      <c r="C1046" s="17" t="s">
        <v>80</v>
      </c>
      <c r="D1046" s="17" t="s">
        <v>81</v>
      </c>
      <c r="E1046" s="17" t="s">
        <v>22</v>
      </c>
      <c r="F1046" s="17" t="s">
        <v>30</v>
      </c>
      <c r="G1046" s="18"/>
      <c r="H1046" s="19">
        <f>H1047</f>
        <v>635976</v>
      </c>
      <c r="I1046" s="19">
        <f>I1047</f>
        <v>635976</v>
      </c>
      <c r="J1046" s="19">
        <f>J1047</f>
        <v>635976</v>
      </c>
      <c r="K1046" s="37">
        <f t="shared" ref="K1046:L1046" si="329">K1047</f>
        <v>826704.7</v>
      </c>
      <c r="L1046" s="38">
        <f t="shared" si="329"/>
        <v>775415.9</v>
      </c>
    </row>
    <row r="1047" spans="1:12" ht="28.5" customHeight="1" outlineLevel="7">
      <c r="A1047" s="25" t="s">
        <v>157</v>
      </c>
      <c r="B1047" s="26" t="s">
        <v>9</v>
      </c>
      <c r="C1047" s="26" t="s">
        <v>80</v>
      </c>
      <c r="D1047" s="26" t="s">
        <v>81</v>
      </c>
      <c r="E1047" s="26" t="s">
        <v>22</v>
      </c>
      <c r="F1047" s="26" t="s">
        <v>30</v>
      </c>
      <c r="G1047" s="27" t="s">
        <v>16</v>
      </c>
      <c r="H1047" s="23">
        <v>635976</v>
      </c>
      <c r="I1047" s="23">
        <v>635976</v>
      </c>
      <c r="J1047" s="23">
        <v>635976</v>
      </c>
      <c r="K1047" s="44">
        <v>826704.7</v>
      </c>
      <c r="L1047" s="24">
        <v>775415.9</v>
      </c>
    </row>
    <row r="1048" spans="1:12" s="3" customFormat="1" outlineLevel="4">
      <c r="A1048" s="16" t="s">
        <v>33</v>
      </c>
      <c r="B1048" s="17" t="s">
        <v>9</v>
      </c>
      <c r="C1048" s="17" t="s">
        <v>80</v>
      </c>
      <c r="D1048" s="17" t="s">
        <v>81</v>
      </c>
      <c r="E1048" s="17" t="s">
        <v>22</v>
      </c>
      <c r="F1048" s="17" t="s">
        <v>34</v>
      </c>
      <c r="G1048" s="18"/>
      <c r="H1048" s="19">
        <f>H1049</f>
        <v>366455.49</v>
      </c>
      <c r="I1048" s="19">
        <f>I1049</f>
        <v>366455.49</v>
      </c>
      <c r="J1048" s="19">
        <f>J1049</f>
        <v>366455.49</v>
      </c>
      <c r="K1048" s="37">
        <f t="shared" ref="K1048:L1048" si="330">K1049</f>
        <v>351038.71</v>
      </c>
      <c r="L1048" s="38">
        <f t="shared" si="330"/>
        <v>329260.26</v>
      </c>
    </row>
    <row r="1049" spans="1:12" ht="27" customHeight="1" outlineLevel="7">
      <c r="A1049" s="25" t="s">
        <v>157</v>
      </c>
      <c r="B1049" s="26" t="s">
        <v>9</v>
      </c>
      <c r="C1049" s="26" t="s">
        <v>80</v>
      </c>
      <c r="D1049" s="26" t="s">
        <v>81</v>
      </c>
      <c r="E1049" s="26" t="s">
        <v>22</v>
      </c>
      <c r="F1049" s="26" t="s">
        <v>34</v>
      </c>
      <c r="G1049" s="27" t="s">
        <v>16</v>
      </c>
      <c r="H1049" s="23">
        <v>366455.49</v>
      </c>
      <c r="I1049" s="23">
        <v>366455.49</v>
      </c>
      <c r="J1049" s="23">
        <v>366455.49</v>
      </c>
      <c r="K1049" s="44">
        <v>351038.71</v>
      </c>
      <c r="L1049" s="24">
        <v>329260.26</v>
      </c>
    </row>
    <row r="1050" spans="1:12" s="3" customFormat="1" outlineLevel="4">
      <c r="A1050" s="16" t="s">
        <v>35</v>
      </c>
      <c r="B1050" s="17" t="s">
        <v>9</v>
      </c>
      <c r="C1050" s="17" t="s">
        <v>80</v>
      </c>
      <c r="D1050" s="17" t="s">
        <v>81</v>
      </c>
      <c r="E1050" s="17" t="s">
        <v>22</v>
      </c>
      <c r="F1050" s="17" t="s">
        <v>36</v>
      </c>
      <c r="G1050" s="18"/>
      <c r="H1050" s="19">
        <f>H1051</f>
        <v>123204.08</v>
      </c>
      <c r="I1050" s="19">
        <f>I1051</f>
        <v>123204.08</v>
      </c>
      <c r="J1050" s="19">
        <f>J1051</f>
        <v>123204.08</v>
      </c>
      <c r="K1050" s="37">
        <f t="shared" ref="K1050:L1050" si="331">K1051</f>
        <v>118020.89</v>
      </c>
      <c r="L1050" s="38">
        <f t="shared" si="331"/>
        <v>110698.87</v>
      </c>
    </row>
    <row r="1051" spans="1:12" ht="26.25" customHeight="1" outlineLevel="7">
      <c r="A1051" s="25" t="s">
        <v>157</v>
      </c>
      <c r="B1051" s="26" t="s">
        <v>9</v>
      </c>
      <c r="C1051" s="26" t="s">
        <v>80</v>
      </c>
      <c r="D1051" s="26" t="s">
        <v>81</v>
      </c>
      <c r="E1051" s="26" t="s">
        <v>22</v>
      </c>
      <c r="F1051" s="26" t="s">
        <v>36</v>
      </c>
      <c r="G1051" s="27" t="s">
        <v>16</v>
      </c>
      <c r="H1051" s="23">
        <v>123204.08</v>
      </c>
      <c r="I1051" s="23">
        <v>123204.08</v>
      </c>
      <c r="J1051" s="23">
        <v>123204.08</v>
      </c>
      <c r="K1051" s="44">
        <v>118020.89</v>
      </c>
      <c r="L1051" s="24">
        <v>110698.87</v>
      </c>
    </row>
    <row r="1052" spans="1:12" s="3" customFormat="1" outlineLevel="4">
      <c r="A1052" s="16" t="s">
        <v>37</v>
      </c>
      <c r="B1052" s="17" t="s">
        <v>9</v>
      </c>
      <c r="C1052" s="17" t="s">
        <v>80</v>
      </c>
      <c r="D1052" s="17" t="s">
        <v>81</v>
      </c>
      <c r="E1052" s="17" t="s">
        <v>22</v>
      </c>
      <c r="F1052" s="17" t="s">
        <v>38</v>
      </c>
      <c r="G1052" s="18"/>
      <c r="H1052" s="19">
        <f>H1053</f>
        <v>13567.36</v>
      </c>
      <c r="I1052" s="19">
        <f>I1053</f>
        <v>13567.36</v>
      </c>
      <c r="J1052" s="19">
        <f>J1053</f>
        <v>13567.36</v>
      </c>
      <c r="K1052" s="37">
        <f t="shared" ref="K1052:L1052" si="332">K1053</f>
        <v>12996.58</v>
      </c>
      <c r="L1052" s="38">
        <f t="shared" si="332"/>
        <v>12190.28</v>
      </c>
    </row>
    <row r="1053" spans="1:12" ht="36.75" customHeight="1" outlineLevel="7">
      <c r="A1053" s="25" t="s">
        <v>157</v>
      </c>
      <c r="B1053" s="26" t="s">
        <v>9</v>
      </c>
      <c r="C1053" s="26" t="s">
        <v>80</v>
      </c>
      <c r="D1053" s="26" t="s">
        <v>81</v>
      </c>
      <c r="E1053" s="26" t="s">
        <v>22</v>
      </c>
      <c r="F1053" s="26" t="s">
        <v>38</v>
      </c>
      <c r="G1053" s="27" t="s">
        <v>16</v>
      </c>
      <c r="H1053" s="23">
        <v>13567.36</v>
      </c>
      <c r="I1053" s="23">
        <v>13567.36</v>
      </c>
      <c r="J1053" s="23">
        <v>13567.36</v>
      </c>
      <c r="K1053" s="44">
        <v>12996.58</v>
      </c>
      <c r="L1053" s="24">
        <v>12190.28</v>
      </c>
    </row>
    <row r="1054" spans="1:12" s="3" customFormat="1" outlineLevel="4">
      <c r="A1054" s="16" t="s">
        <v>46</v>
      </c>
      <c r="B1054" s="17" t="s">
        <v>9</v>
      </c>
      <c r="C1054" s="17" t="s">
        <v>80</v>
      </c>
      <c r="D1054" s="17" t="s">
        <v>81</v>
      </c>
      <c r="E1054" s="17" t="s">
        <v>22</v>
      </c>
      <c r="F1054" s="17" t="s">
        <v>47</v>
      </c>
      <c r="G1054" s="18"/>
      <c r="H1054" s="19">
        <f>H1055</f>
        <v>15990</v>
      </c>
      <c r="I1054" s="19">
        <f>I1055</f>
        <v>15990</v>
      </c>
      <c r="J1054" s="19">
        <f>J1055</f>
        <v>15990</v>
      </c>
      <c r="K1054" s="37">
        <f t="shared" ref="K1054:L1054" si="333">K1055</f>
        <v>28663.95</v>
      </c>
      <c r="L1054" s="38">
        <f t="shared" si="333"/>
        <v>26885.63</v>
      </c>
    </row>
    <row r="1055" spans="1:12" ht="28.5" customHeight="1" outlineLevel="7">
      <c r="A1055" s="25" t="s">
        <v>157</v>
      </c>
      <c r="B1055" s="26" t="s">
        <v>9</v>
      </c>
      <c r="C1055" s="26" t="s">
        <v>80</v>
      </c>
      <c r="D1055" s="26" t="s">
        <v>81</v>
      </c>
      <c r="E1055" s="26" t="s">
        <v>22</v>
      </c>
      <c r="F1055" s="26" t="s">
        <v>47</v>
      </c>
      <c r="G1055" s="27" t="s">
        <v>16</v>
      </c>
      <c r="H1055" s="23">
        <v>15990</v>
      </c>
      <c r="I1055" s="23">
        <v>15990</v>
      </c>
      <c r="J1055" s="23">
        <v>15990</v>
      </c>
      <c r="K1055" s="44">
        <v>28663.95</v>
      </c>
      <c r="L1055" s="24">
        <v>26885.63</v>
      </c>
    </row>
    <row r="1056" spans="1:12" s="3" customFormat="1" outlineLevel="4">
      <c r="A1056" s="16" t="s">
        <v>13</v>
      </c>
      <c r="B1056" s="17" t="s">
        <v>9</v>
      </c>
      <c r="C1056" s="17" t="s">
        <v>80</v>
      </c>
      <c r="D1056" s="17" t="s">
        <v>81</v>
      </c>
      <c r="E1056" s="17" t="s">
        <v>22</v>
      </c>
      <c r="F1056" s="17" t="s">
        <v>14</v>
      </c>
      <c r="G1056" s="18"/>
      <c r="H1056" s="19">
        <f>H1057</f>
        <v>186214.8</v>
      </c>
      <c r="I1056" s="19">
        <f>I1057</f>
        <v>186214.8</v>
      </c>
      <c r="J1056" s="19">
        <f>J1057</f>
        <v>186214.8</v>
      </c>
      <c r="K1056" s="37">
        <f t="shared" ref="K1056:L1056" si="334">K1057</f>
        <v>295466.57</v>
      </c>
      <c r="L1056" s="38">
        <f t="shared" si="334"/>
        <v>277135.81</v>
      </c>
    </row>
    <row r="1057" spans="1:12" ht="24.75" customHeight="1" outlineLevel="7">
      <c r="A1057" s="25" t="s">
        <v>157</v>
      </c>
      <c r="B1057" s="26" t="s">
        <v>9</v>
      </c>
      <c r="C1057" s="26" t="s">
        <v>80</v>
      </c>
      <c r="D1057" s="26" t="s">
        <v>81</v>
      </c>
      <c r="E1057" s="26" t="s">
        <v>22</v>
      </c>
      <c r="F1057" s="26" t="s">
        <v>14</v>
      </c>
      <c r="G1057" s="27" t="s">
        <v>16</v>
      </c>
      <c r="H1057" s="23">
        <v>186214.8</v>
      </c>
      <c r="I1057" s="23">
        <v>186214.8</v>
      </c>
      <c r="J1057" s="23">
        <v>186214.8</v>
      </c>
      <c r="K1057" s="44">
        <v>295466.57</v>
      </c>
      <c r="L1057" s="24">
        <v>277135.81</v>
      </c>
    </row>
    <row r="1058" spans="1:12" s="3" customFormat="1" ht="31.5" customHeight="1" outlineLevel="1" collapsed="1">
      <c r="A1058" s="12" t="s">
        <v>82</v>
      </c>
      <c r="B1058" s="13" t="s">
        <v>9</v>
      </c>
      <c r="C1058" s="13" t="s">
        <v>83</v>
      </c>
      <c r="D1058" s="13" t="s">
        <v>11</v>
      </c>
      <c r="E1058" s="13" t="s">
        <v>12</v>
      </c>
      <c r="F1058" s="13"/>
      <c r="G1058" s="14"/>
      <c r="H1058" s="42">
        <f>H1059+H1083+H1089+H1113+H1118</f>
        <v>106324925.02</v>
      </c>
      <c r="I1058" s="42">
        <f>I1059+I1083+I1089+I1113+I1118</f>
        <v>118912945.02</v>
      </c>
      <c r="J1058" s="42">
        <f>J1059+J1083+J1089+J1113+J1118</f>
        <v>126799336.02</v>
      </c>
      <c r="K1058" s="42">
        <f t="shared" ref="K1058" si="335">K1059+K1083+K1089+K1113+K1118</f>
        <v>101925960.19999999</v>
      </c>
      <c r="L1058" s="43">
        <f>L1059+L1083+L1089+L1113+L1118</f>
        <v>95602471.233999982</v>
      </c>
    </row>
    <row r="1059" spans="1:12" ht="25.5" outlineLevel="2">
      <c r="A1059" s="29" t="s">
        <v>19</v>
      </c>
      <c r="B1059" s="30" t="s">
        <v>9</v>
      </c>
      <c r="C1059" s="30" t="s">
        <v>83</v>
      </c>
      <c r="D1059" s="30" t="s">
        <v>48</v>
      </c>
      <c r="E1059" s="30" t="s">
        <v>12</v>
      </c>
      <c r="F1059" s="30"/>
      <c r="G1059" s="31"/>
      <c r="H1059" s="39">
        <f>H1060</f>
        <v>28060897.27</v>
      </c>
      <c r="I1059" s="39">
        <f>I1060</f>
        <v>30414457.27</v>
      </c>
      <c r="J1059" s="39">
        <f>J1060</f>
        <v>32192163.27</v>
      </c>
      <c r="K1059" s="39">
        <f t="shared" ref="K1059:L1059" si="336">K1060</f>
        <v>26794542.749999996</v>
      </c>
      <c r="L1059" s="38">
        <f t="shared" si="336"/>
        <v>25132208.689999998</v>
      </c>
    </row>
    <row r="1060" spans="1:12" ht="51" outlineLevel="3">
      <c r="A1060" s="29" t="s">
        <v>21</v>
      </c>
      <c r="B1060" s="30" t="s">
        <v>9</v>
      </c>
      <c r="C1060" s="30" t="s">
        <v>83</v>
      </c>
      <c r="D1060" s="30" t="s">
        <v>48</v>
      </c>
      <c r="E1060" s="30" t="s">
        <v>22</v>
      </c>
      <c r="F1060" s="30"/>
      <c r="G1060" s="31"/>
      <c r="H1060" s="39">
        <f>H1061+H1063+H1065+H1067+H1069+H1071+H1073+H1075+H1077+H1079+H1081</f>
        <v>28060897.27</v>
      </c>
      <c r="I1060" s="39">
        <f>I1061+I1063+I1065+I1067+I1069+I1071+I1073+I1075+I1077+I1079+I1081</f>
        <v>30414457.27</v>
      </c>
      <c r="J1060" s="60">
        <f>J1061+J1063+J1065+J1067+J1069+J1071+J1073+J1075+J1077+J1079+J1081</f>
        <v>32192163.27</v>
      </c>
      <c r="K1060" s="39">
        <f t="shared" ref="K1060:L1060" si="337">K1061+K1063+K1065+K1067+K1069+K1071+K1073+K1075+K1077+K1079+K1081</f>
        <v>26794542.749999996</v>
      </c>
      <c r="L1060" s="38">
        <f t="shared" si="337"/>
        <v>25132208.689999998</v>
      </c>
    </row>
    <row r="1061" spans="1:12" outlineLevel="4">
      <c r="A1061" s="29" t="s">
        <v>23</v>
      </c>
      <c r="B1061" s="30" t="s">
        <v>9</v>
      </c>
      <c r="C1061" s="30" t="s">
        <v>83</v>
      </c>
      <c r="D1061" s="30" t="s">
        <v>48</v>
      </c>
      <c r="E1061" s="30" t="s">
        <v>22</v>
      </c>
      <c r="F1061" s="30" t="s">
        <v>24</v>
      </c>
      <c r="G1061" s="31"/>
      <c r="H1061" s="39">
        <f>H1062</f>
        <v>6290450.2999999998</v>
      </c>
      <c r="I1061" s="39">
        <f>I1062</f>
        <v>6957957.2999999998</v>
      </c>
      <c r="J1061" s="39">
        <f>J1062</f>
        <v>7308668.2999999998</v>
      </c>
      <c r="K1061" s="39">
        <f t="shared" ref="K1061:L1061" si="338">K1062</f>
        <v>6016526.2999999998</v>
      </c>
      <c r="L1061" s="38">
        <f t="shared" si="338"/>
        <v>5643260.9000000004</v>
      </c>
    </row>
    <row r="1062" spans="1:12" ht="51" outlineLevel="7">
      <c r="A1062" s="25" t="s">
        <v>158</v>
      </c>
      <c r="B1062" s="26" t="s">
        <v>9</v>
      </c>
      <c r="C1062" s="26" t="s">
        <v>83</v>
      </c>
      <c r="D1062" s="26" t="s">
        <v>48</v>
      </c>
      <c r="E1062" s="26" t="s">
        <v>22</v>
      </c>
      <c r="F1062" s="26" t="s">
        <v>24</v>
      </c>
      <c r="G1062" s="27" t="s">
        <v>16</v>
      </c>
      <c r="H1062" s="48">
        <v>6290450.2999999998</v>
      </c>
      <c r="I1062" s="48">
        <v>6957957.2999999998</v>
      </c>
      <c r="J1062" s="48">
        <v>7308668.2999999998</v>
      </c>
      <c r="K1062" s="44">
        <v>6016526.2999999998</v>
      </c>
      <c r="L1062" s="24">
        <v>5643260.9000000004</v>
      </c>
    </row>
    <row r="1063" spans="1:12" s="3" customFormat="1" outlineLevel="4">
      <c r="A1063" s="16" t="s">
        <v>25</v>
      </c>
      <c r="B1063" s="17" t="s">
        <v>9</v>
      </c>
      <c r="C1063" s="17" t="s">
        <v>83</v>
      </c>
      <c r="D1063" s="17" t="s">
        <v>48</v>
      </c>
      <c r="E1063" s="17" t="s">
        <v>22</v>
      </c>
      <c r="F1063" s="17" t="s">
        <v>26</v>
      </c>
      <c r="G1063" s="18"/>
      <c r="H1063" s="37">
        <f>H1064</f>
        <v>13094604.699999999</v>
      </c>
      <c r="I1063" s="37">
        <f>I1064</f>
        <v>14234747.699999999</v>
      </c>
      <c r="J1063" s="37">
        <f>J1064</f>
        <v>15249401.699999999</v>
      </c>
      <c r="K1063" s="37">
        <f t="shared" ref="K1063:L1063" si="339">K1064</f>
        <v>12552999.4</v>
      </c>
      <c r="L1063" s="38">
        <f t="shared" si="339"/>
        <v>11774211</v>
      </c>
    </row>
    <row r="1064" spans="1:12" ht="51" outlineLevel="7">
      <c r="A1064" s="25" t="s">
        <v>158</v>
      </c>
      <c r="B1064" s="26" t="s">
        <v>9</v>
      </c>
      <c r="C1064" s="26" t="s">
        <v>83</v>
      </c>
      <c r="D1064" s="26" t="s">
        <v>48</v>
      </c>
      <c r="E1064" s="26" t="s">
        <v>22</v>
      </c>
      <c r="F1064" s="26" t="s">
        <v>26</v>
      </c>
      <c r="G1064" s="27" t="s">
        <v>16</v>
      </c>
      <c r="H1064" s="48">
        <v>13094604.699999999</v>
      </c>
      <c r="I1064" s="48">
        <v>14234747.699999999</v>
      </c>
      <c r="J1064" s="48">
        <v>15249401.699999999</v>
      </c>
      <c r="K1064" s="44">
        <v>12552999.4</v>
      </c>
      <c r="L1064" s="24">
        <v>11774211</v>
      </c>
    </row>
    <row r="1065" spans="1:12" s="3" customFormat="1" ht="25.5" outlineLevel="4">
      <c r="A1065" s="16" t="s">
        <v>27</v>
      </c>
      <c r="B1065" s="17" t="s">
        <v>9</v>
      </c>
      <c r="C1065" s="17" t="s">
        <v>83</v>
      </c>
      <c r="D1065" s="17" t="s">
        <v>48</v>
      </c>
      <c r="E1065" s="17" t="s">
        <v>22</v>
      </c>
      <c r="F1065" s="17" t="s">
        <v>28</v>
      </c>
      <c r="G1065" s="18"/>
      <c r="H1065" s="37">
        <f>H1066</f>
        <v>1899715.65</v>
      </c>
      <c r="I1065" s="37">
        <f>I1066</f>
        <v>2101302.65</v>
      </c>
      <c r="J1065" s="37">
        <f>J1066</f>
        <v>2207217.65</v>
      </c>
      <c r="K1065" s="37">
        <f t="shared" ref="K1065:L1065" si="340">K1066</f>
        <v>1816990.56</v>
      </c>
      <c r="L1065" s="38">
        <f t="shared" si="340"/>
        <v>1704264.47</v>
      </c>
    </row>
    <row r="1066" spans="1:12" ht="51" outlineLevel="7">
      <c r="A1066" s="25" t="s">
        <v>158</v>
      </c>
      <c r="B1066" s="26" t="s">
        <v>9</v>
      </c>
      <c r="C1066" s="26" t="s">
        <v>83</v>
      </c>
      <c r="D1066" s="26" t="s">
        <v>48</v>
      </c>
      <c r="E1066" s="26" t="s">
        <v>22</v>
      </c>
      <c r="F1066" s="26" t="s">
        <v>28</v>
      </c>
      <c r="G1066" s="27" t="s">
        <v>16</v>
      </c>
      <c r="H1066" s="48">
        <v>1899715.65</v>
      </c>
      <c r="I1066" s="48">
        <v>2101302.65</v>
      </c>
      <c r="J1066" s="48">
        <v>2207217.65</v>
      </c>
      <c r="K1066" s="44">
        <v>1816990.56</v>
      </c>
      <c r="L1066" s="24">
        <v>1704264.47</v>
      </c>
    </row>
    <row r="1067" spans="1:12" s="3" customFormat="1" ht="25.5" outlineLevel="4">
      <c r="A1067" s="16" t="s">
        <v>29</v>
      </c>
      <c r="B1067" s="17" t="s">
        <v>9</v>
      </c>
      <c r="C1067" s="17" t="s">
        <v>83</v>
      </c>
      <c r="D1067" s="17" t="s">
        <v>48</v>
      </c>
      <c r="E1067" s="17" t="s">
        <v>22</v>
      </c>
      <c r="F1067" s="17" t="s">
        <v>30</v>
      </c>
      <c r="G1067" s="18"/>
      <c r="H1067" s="37">
        <f>H1068</f>
        <v>3954569.9</v>
      </c>
      <c r="I1067" s="37">
        <f>I1068</f>
        <v>4298892.9000000004</v>
      </c>
      <c r="J1067" s="37">
        <f>J1068</f>
        <v>4605318.9000000004</v>
      </c>
      <c r="K1067" s="37">
        <f t="shared" ref="K1067:L1067" si="341">K1068</f>
        <v>3791005.2</v>
      </c>
      <c r="L1067" s="38">
        <f t="shared" si="341"/>
        <v>3555811.1</v>
      </c>
    </row>
    <row r="1068" spans="1:12" ht="51" outlineLevel="7">
      <c r="A1068" s="25" t="s">
        <v>158</v>
      </c>
      <c r="B1068" s="26" t="s">
        <v>9</v>
      </c>
      <c r="C1068" s="26" t="s">
        <v>83</v>
      </c>
      <c r="D1068" s="26" t="s">
        <v>48</v>
      </c>
      <c r="E1068" s="26" t="s">
        <v>22</v>
      </c>
      <c r="F1068" s="26" t="s">
        <v>30</v>
      </c>
      <c r="G1068" s="27" t="s">
        <v>16</v>
      </c>
      <c r="H1068" s="48">
        <v>3954569.9</v>
      </c>
      <c r="I1068" s="48">
        <v>4298892.9000000004</v>
      </c>
      <c r="J1068" s="48">
        <v>4605318.9000000004</v>
      </c>
      <c r="K1068" s="44">
        <v>3791005.2</v>
      </c>
      <c r="L1068" s="24">
        <v>3555811.1</v>
      </c>
    </row>
    <row r="1069" spans="1:12" s="3" customFormat="1" outlineLevel="4">
      <c r="A1069" s="16" t="s">
        <v>31</v>
      </c>
      <c r="B1069" s="17" t="s">
        <v>9</v>
      </c>
      <c r="C1069" s="17" t="s">
        <v>83</v>
      </c>
      <c r="D1069" s="17" t="s">
        <v>48</v>
      </c>
      <c r="E1069" s="17" t="s">
        <v>22</v>
      </c>
      <c r="F1069" s="17" t="s">
        <v>32</v>
      </c>
      <c r="G1069" s="18"/>
      <c r="H1069" s="37">
        <f>H1070</f>
        <v>73522</v>
      </c>
      <c r="I1069" s="37">
        <f>I1070</f>
        <v>73522</v>
      </c>
      <c r="J1069" s="37">
        <f>J1070</f>
        <v>73522</v>
      </c>
      <c r="K1069" s="37">
        <f t="shared" ref="K1069:L1069" si="342">K1070</f>
        <v>119036.88</v>
      </c>
      <c r="L1069" s="38">
        <f t="shared" si="342"/>
        <v>111651.83</v>
      </c>
    </row>
    <row r="1070" spans="1:12" ht="51" outlineLevel="7">
      <c r="A1070" s="25" t="s">
        <v>158</v>
      </c>
      <c r="B1070" s="26" t="s">
        <v>9</v>
      </c>
      <c r="C1070" s="26" t="s">
        <v>83</v>
      </c>
      <c r="D1070" s="26" t="s">
        <v>48</v>
      </c>
      <c r="E1070" s="26" t="s">
        <v>22</v>
      </c>
      <c r="F1070" s="26" t="s">
        <v>32</v>
      </c>
      <c r="G1070" s="27" t="s">
        <v>16</v>
      </c>
      <c r="H1070" s="48">
        <v>73522</v>
      </c>
      <c r="I1070" s="48">
        <v>73522</v>
      </c>
      <c r="J1070" s="48">
        <v>73522</v>
      </c>
      <c r="K1070" s="44">
        <v>119036.88</v>
      </c>
      <c r="L1070" s="24">
        <v>111651.83</v>
      </c>
    </row>
    <row r="1071" spans="1:12" s="3" customFormat="1" outlineLevel="4">
      <c r="A1071" s="16" t="s">
        <v>33</v>
      </c>
      <c r="B1071" s="17" t="s">
        <v>9</v>
      </c>
      <c r="C1071" s="17" t="s">
        <v>83</v>
      </c>
      <c r="D1071" s="17" t="s">
        <v>48</v>
      </c>
      <c r="E1071" s="17" t="s">
        <v>22</v>
      </c>
      <c r="F1071" s="17" t="s">
        <v>34</v>
      </c>
      <c r="G1071" s="18"/>
      <c r="H1071" s="37">
        <f>H1072</f>
        <v>409271.89</v>
      </c>
      <c r="I1071" s="37">
        <f>I1072</f>
        <v>409271.89</v>
      </c>
      <c r="J1071" s="37">
        <f>J1072</f>
        <v>409271.89</v>
      </c>
      <c r="K1071" s="37">
        <f t="shared" ref="K1071:L1071" si="343">K1072</f>
        <v>392053.82</v>
      </c>
      <c r="L1071" s="38">
        <f t="shared" si="343"/>
        <v>367730.79</v>
      </c>
    </row>
    <row r="1072" spans="1:12" ht="51" outlineLevel="7">
      <c r="A1072" s="25" t="s">
        <v>158</v>
      </c>
      <c r="B1072" s="26" t="s">
        <v>9</v>
      </c>
      <c r="C1072" s="26" t="s">
        <v>83</v>
      </c>
      <c r="D1072" s="26" t="s">
        <v>48</v>
      </c>
      <c r="E1072" s="26" t="s">
        <v>22</v>
      </c>
      <c r="F1072" s="26" t="s">
        <v>34</v>
      </c>
      <c r="G1072" s="27" t="s">
        <v>16</v>
      </c>
      <c r="H1072" s="48">
        <v>409271.89</v>
      </c>
      <c r="I1072" s="48">
        <v>409271.89</v>
      </c>
      <c r="J1072" s="48">
        <v>409271.89</v>
      </c>
      <c r="K1072" s="44">
        <v>392053.82</v>
      </c>
      <c r="L1072" s="24">
        <v>367730.79</v>
      </c>
    </row>
    <row r="1073" spans="1:12" s="3" customFormat="1" outlineLevel="4">
      <c r="A1073" s="16" t="s">
        <v>35</v>
      </c>
      <c r="B1073" s="17" t="s">
        <v>9</v>
      </c>
      <c r="C1073" s="17" t="s">
        <v>83</v>
      </c>
      <c r="D1073" s="17" t="s">
        <v>48</v>
      </c>
      <c r="E1073" s="17" t="s">
        <v>22</v>
      </c>
      <c r="F1073" s="17" t="s">
        <v>36</v>
      </c>
      <c r="G1073" s="18"/>
      <c r="H1073" s="37">
        <f>H1074</f>
        <v>325166</v>
      </c>
      <c r="I1073" s="37">
        <f>I1074</f>
        <v>325166</v>
      </c>
      <c r="J1073" s="37">
        <f>J1074</f>
        <v>325166</v>
      </c>
      <c r="K1073" s="37">
        <f t="shared" ref="K1073:L1073" si="344">K1074</f>
        <v>311486.27</v>
      </c>
      <c r="L1073" s="38">
        <f t="shared" si="344"/>
        <v>292161.65000000002</v>
      </c>
    </row>
    <row r="1074" spans="1:12" ht="51" outlineLevel="7">
      <c r="A1074" s="25" t="s">
        <v>158</v>
      </c>
      <c r="B1074" s="26" t="s">
        <v>9</v>
      </c>
      <c r="C1074" s="26" t="s">
        <v>83</v>
      </c>
      <c r="D1074" s="26" t="s">
        <v>48</v>
      </c>
      <c r="E1074" s="26" t="s">
        <v>22</v>
      </c>
      <c r="F1074" s="26" t="s">
        <v>36</v>
      </c>
      <c r="G1074" s="27" t="s">
        <v>16</v>
      </c>
      <c r="H1074" s="48">
        <v>325166</v>
      </c>
      <c r="I1074" s="48">
        <v>325166</v>
      </c>
      <c r="J1074" s="48">
        <v>325166</v>
      </c>
      <c r="K1074" s="44">
        <v>311486.27</v>
      </c>
      <c r="L1074" s="24">
        <v>292161.65000000002</v>
      </c>
    </row>
    <row r="1075" spans="1:12" s="3" customFormat="1" outlineLevel="4">
      <c r="A1075" s="16" t="s">
        <v>37</v>
      </c>
      <c r="B1075" s="17" t="s">
        <v>9</v>
      </c>
      <c r="C1075" s="17" t="s">
        <v>83</v>
      </c>
      <c r="D1075" s="17" t="s">
        <v>48</v>
      </c>
      <c r="E1075" s="17" t="s">
        <v>22</v>
      </c>
      <c r="F1075" s="17" t="s">
        <v>38</v>
      </c>
      <c r="G1075" s="18"/>
      <c r="H1075" s="37">
        <f>H1076</f>
        <v>25350.03</v>
      </c>
      <c r="I1075" s="37">
        <f>I1076</f>
        <v>25350.03</v>
      </c>
      <c r="J1075" s="37">
        <f>J1076</f>
        <v>25350.03</v>
      </c>
      <c r="K1075" s="37">
        <f t="shared" ref="K1075:L1075" si="345">K1076</f>
        <v>24283.55</v>
      </c>
      <c r="L1075" s="38">
        <f t="shared" si="345"/>
        <v>22777</v>
      </c>
    </row>
    <row r="1076" spans="1:12" ht="51" outlineLevel="7">
      <c r="A1076" s="25" t="s">
        <v>84</v>
      </c>
      <c r="B1076" s="26" t="s">
        <v>9</v>
      </c>
      <c r="C1076" s="26" t="s">
        <v>83</v>
      </c>
      <c r="D1076" s="26" t="s">
        <v>48</v>
      </c>
      <c r="E1076" s="26" t="s">
        <v>22</v>
      </c>
      <c r="F1076" s="26" t="s">
        <v>38</v>
      </c>
      <c r="G1076" s="27" t="s">
        <v>16</v>
      </c>
      <c r="H1076" s="48">
        <v>25350.03</v>
      </c>
      <c r="I1076" s="48">
        <v>25350.03</v>
      </c>
      <c r="J1076" s="48">
        <v>25350.03</v>
      </c>
      <c r="K1076" s="44">
        <v>24283.55</v>
      </c>
      <c r="L1076" s="24">
        <v>22777</v>
      </c>
    </row>
    <row r="1077" spans="1:12" s="3" customFormat="1" outlineLevel="4">
      <c r="A1077" s="16" t="s">
        <v>39</v>
      </c>
      <c r="B1077" s="17" t="s">
        <v>9</v>
      </c>
      <c r="C1077" s="17" t="s">
        <v>83</v>
      </c>
      <c r="D1077" s="17" t="s">
        <v>48</v>
      </c>
      <c r="E1077" s="17" t="s">
        <v>22</v>
      </c>
      <c r="F1077" s="17" t="s">
        <v>40</v>
      </c>
      <c r="G1077" s="18"/>
      <c r="H1077" s="37">
        <f>H1078</f>
        <v>185173.44</v>
      </c>
      <c r="I1077" s="37">
        <f>I1078</f>
        <v>185173.44</v>
      </c>
      <c r="J1077" s="37">
        <f>J1078</f>
        <v>185173.44</v>
      </c>
      <c r="K1077" s="37">
        <f t="shared" ref="K1077:L1077" si="346">K1078</f>
        <v>2625.34</v>
      </c>
      <c r="L1077" s="38">
        <f t="shared" si="346"/>
        <v>2462.46</v>
      </c>
    </row>
    <row r="1078" spans="1:12" ht="51" outlineLevel="7">
      <c r="A1078" s="25" t="s">
        <v>158</v>
      </c>
      <c r="B1078" s="26" t="s">
        <v>9</v>
      </c>
      <c r="C1078" s="26" t="s">
        <v>83</v>
      </c>
      <c r="D1078" s="26" t="s">
        <v>48</v>
      </c>
      <c r="E1078" s="26" t="s">
        <v>22</v>
      </c>
      <c r="F1078" s="26" t="s">
        <v>40</v>
      </c>
      <c r="G1078" s="27" t="s">
        <v>16</v>
      </c>
      <c r="H1078" s="48">
        <v>185173.44</v>
      </c>
      <c r="I1078" s="48">
        <v>185173.44</v>
      </c>
      <c r="J1078" s="48">
        <v>185173.44</v>
      </c>
      <c r="K1078" s="44">
        <v>2625.34</v>
      </c>
      <c r="L1078" s="24">
        <v>2462.46</v>
      </c>
    </row>
    <row r="1079" spans="1:12" s="3" customFormat="1" outlineLevel="4">
      <c r="A1079" s="16" t="s">
        <v>44</v>
      </c>
      <c r="B1079" s="17" t="s">
        <v>9</v>
      </c>
      <c r="C1079" s="17" t="s">
        <v>83</v>
      </c>
      <c r="D1079" s="17" t="s">
        <v>48</v>
      </c>
      <c r="E1079" s="17" t="s">
        <v>22</v>
      </c>
      <c r="F1079" s="17" t="s">
        <v>45</v>
      </c>
      <c r="G1079" s="18"/>
      <c r="H1079" s="37">
        <f>H1080</f>
        <v>1166633.45</v>
      </c>
      <c r="I1079" s="37">
        <f>I1080</f>
        <v>1166633.45</v>
      </c>
      <c r="J1079" s="37">
        <f>J1080</f>
        <v>1166633.45</v>
      </c>
      <c r="K1079" s="37">
        <f t="shared" ref="K1079:L1079" si="347">K1080</f>
        <v>1068945.24</v>
      </c>
      <c r="L1079" s="38">
        <f t="shared" si="347"/>
        <v>1002627.85</v>
      </c>
    </row>
    <row r="1080" spans="1:12" ht="51" outlineLevel="7">
      <c r="A1080" s="25" t="s">
        <v>158</v>
      </c>
      <c r="B1080" s="26" t="s">
        <v>9</v>
      </c>
      <c r="C1080" s="26" t="s">
        <v>83</v>
      </c>
      <c r="D1080" s="26" t="s">
        <v>48</v>
      </c>
      <c r="E1080" s="26" t="s">
        <v>22</v>
      </c>
      <c r="F1080" s="26" t="s">
        <v>45</v>
      </c>
      <c r="G1080" s="27" t="s">
        <v>16</v>
      </c>
      <c r="H1080" s="48">
        <v>1166633.45</v>
      </c>
      <c r="I1080" s="48">
        <v>1166633.45</v>
      </c>
      <c r="J1080" s="48">
        <v>1166633.45</v>
      </c>
      <c r="K1080" s="44">
        <v>1068945.24</v>
      </c>
      <c r="L1080" s="24">
        <v>1002627.85</v>
      </c>
    </row>
    <row r="1081" spans="1:12" s="3" customFormat="1" outlineLevel="4">
      <c r="A1081" s="16" t="s">
        <v>13</v>
      </c>
      <c r="B1081" s="17" t="s">
        <v>9</v>
      </c>
      <c r="C1081" s="17" t="s">
        <v>83</v>
      </c>
      <c r="D1081" s="17" t="s">
        <v>48</v>
      </c>
      <c r="E1081" s="17" t="s">
        <v>22</v>
      </c>
      <c r="F1081" s="17" t="s">
        <v>14</v>
      </c>
      <c r="G1081" s="18"/>
      <c r="H1081" s="37">
        <f>H1082</f>
        <v>636439.91</v>
      </c>
      <c r="I1081" s="37">
        <f>I1082</f>
        <v>636439.91</v>
      </c>
      <c r="J1081" s="37">
        <f>J1082</f>
        <v>636439.91</v>
      </c>
      <c r="K1081" s="37">
        <f t="shared" ref="K1081:L1081" si="348">K1082</f>
        <v>698590.19</v>
      </c>
      <c r="L1081" s="38">
        <f t="shared" si="348"/>
        <v>655249.64</v>
      </c>
    </row>
    <row r="1082" spans="1:12" ht="51" outlineLevel="7">
      <c r="A1082" s="25" t="s">
        <v>158</v>
      </c>
      <c r="B1082" s="26" t="s">
        <v>9</v>
      </c>
      <c r="C1082" s="26" t="s">
        <v>83</v>
      </c>
      <c r="D1082" s="26" t="s">
        <v>48</v>
      </c>
      <c r="E1082" s="26" t="s">
        <v>22</v>
      </c>
      <c r="F1082" s="26" t="s">
        <v>14</v>
      </c>
      <c r="G1082" s="27" t="s">
        <v>16</v>
      </c>
      <c r="H1082" s="48">
        <v>636439.91</v>
      </c>
      <c r="I1082" s="48">
        <v>636439.91</v>
      </c>
      <c r="J1082" s="48">
        <v>636439.91</v>
      </c>
      <c r="K1082" s="44">
        <v>698590.19</v>
      </c>
      <c r="L1082" s="24">
        <v>655249.64</v>
      </c>
    </row>
    <row r="1083" spans="1:12" s="4" customFormat="1" ht="25.5" outlineLevel="2">
      <c r="A1083" s="33" t="s">
        <v>85</v>
      </c>
      <c r="B1083" s="34" t="s">
        <v>9</v>
      </c>
      <c r="C1083" s="34" t="s">
        <v>83</v>
      </c>
      <c r="D1083" s="34" t="s">
        <v>86</v>
      </c>
      <c r="E1083" s="34" t="s">
        <v>12</v>
      </c>
      <c r="F1083" s="34"/>
      <c r="G1083" s="35"/>
      <c r="H1083" s="37">
        <f>H1084</f>
        <v>968588.05</v>
      </c>
      <c r="I1083" s="37">
        <f>I1084</f>
        <v>968588.05</v>
      </c>
      <c r="J1083" s="59">
        <f>J1084</f>
        <v>968588.05</v>
      </c>
      <c r="K1083" s="37">
        <f t="shared" ref="K1083:L1083" si="349">K1084</f>
        <v>927839.55</v>
      </c>
      <c r="L1083" s="38">
        <f t="shared" si="349"/>
        <v>870276.36400000006</v>
      </c>
    </row>
    <row r="1084" spans="1:12" s="3" customFormat="1" ht="51" outlineLevel="3">
      <c r="A1084" s="16" t="s">
        <v>21</v>
      </c>
      <c r="B1084" s="17" t="s">
        <v>9</v>
      </c>
      <c r="C1084" s="17" t="s">
        <v>83</v>
      </c>
      <c r="D1084" s="17" t="s">
        <v>86</v>
      </c>
      <c r="E1084" s="17" t="s">
        <v>22</v>
      </c>
      <c r="F1084" s="17"/>
      <c r="G1084" s="18"/>
      <c r="H1084" s="37">
        <f>H1085+H1087</f>
        <v>968588.05</v>
      </c>
      <c r="I1084" s="37">
        <f>I1085+I1087</f>
        <v>968588.05</v>
      </c>
      <c r="J1084" s="37">
        <f>J1085+J1087</f>
        <v>968588.05</v>
      </c>
      <c r="K1084" s="37">
        <f t="shared" ref="K1084:L1084" si="350">K1085+K1087</f>
        <v>927839.55</v>
      </c>
      <c r="L1084" s="38">
        <f t="shared" si="350"/>
        <v>870276.36400000006</v>
      </c>
    </row>
    <row r="1085" spans="1:12" s="3" customFormat="1" outlineLevel="4">
      <c r="A1085" s="16" t="s">
        <v>25</v>
      </c>
      <c r="B1085" s="17" t="s">
        <v>9</v>
      </c>
      <c r="C1085" s="17" t="s">
        <v>83</v>
      </c>
      <c r="D1085" s="17" t="s">
        <v>86</v>
      </c>
      <c r="E1085" s="17" t="s">
        <v>22</v>
      </c>
      <c r="F1085" s="17" t="s">
        <v>26</v>
      </c>
      <c r="G1085" s="18"/>
      <c r="H1085" s="37">
        <f>H1086</f>
        <v>743923.26</v>
      </c>
      <c r="I1085" s="37">
        <f>I1086</f>
        <v>743923.26</v>
      </c>
      <c r="J1085" s="37">
        <f>J1086</f>
        <v>743923.26</v>
      </c>
      <c r="K1085" s="37">
        <f t="shared" ref="K1085:L1085" si="351">K1086</f>
        <v>712626.41</v>
      </c>
      <c r="L1085" s="38">
        <f t="shared" si="351"/>
        <v>668415.054</v>
      </c>
    </row>
    <row r="1086" spans="1:12" ht="38.25" outlineLevel="7">
      <c r="A1086" s="25" t="s">
        <v>159</v>
      </c>
      <c r="B1086" s="26" t="s">
        <v>9</v>
      </c>
      <c r="C1086" s="26" t="s">
        <v>83</v>
      </c>
      <c r="D1086" s="26" t="s">
        <v>86</v>
      </c>
      <c r="E1086" s="26" t="s">
        <v>22</v>
      </c>
      <c r="F1086" s="26" t="s">
        <v>26</v>
      </c>
      <c r="G1086" s="27" t="s">
        <v>16</v>
      </c>
      <c r="H1086" s="48">
        <v>743923.26</v>
      </c>
      <c r="I1086" s="48">
        <v>743923.26</v>
      </c>
      <c r="J1086" s="48">
        <v>743923.26</v>
      </c>
      <c r="K1086" s="44">
        <v>712626.41</v>
      </c>
      <c r="L1086" s="24">
        <v>668415.054</v>
      </c>
    </row>
    <row r="1087" spans="1:12" s="3" customFormat="1" ht="25.5" outlineLevel="4">
      <c r="A1087" s="16" t="s">
        <v>29</v>
      </c>
      <c r="B1087" s="17" t="s">
        <v>9</v>
      </c>
      <c r="C1087" s="17" t="s">
        <v>83</v>
      </c>
      <c r="D1087" s="17" t="s">
        <v>86</v>
      </c>
      <c r="E1087" s="17" t="s">
        <v>22</v>
      </c>
      <c r="F1087" s="17" t="s">
        <v>30</v>
      </c>
      <c r="G1087" s="18"/>
      <c r="H1087" s="37">
        <f>H1088</f>
        <v>224664.79</v>
      </c>
      <c r="I1087" s="37">
        <f>I1088</f>
        <v>224664.79</v>
      </c>
      <c r="J1087" s="37">
        <f>J1088</f>
        <v>224664.79</v>
      </c>
      <c r="K1087" s="37">
        <f t="shared" ref="K1087:L1087" si="352">K1088</f>
        <v>215213.14</v>
      </c>
      <c r="L1087" s="47">
        <f t="shared" si="352"/>
        <v>201861.31</v>
      </c>
    </row>
    <row r="1088" spans="1:12" ht="38.25" outlineLevel="7">
      <c r="A1088" s="25" t="s">
        <v>159</v>
      </c>
      <c r="B1088" s="26" t="s">
        <v>9</v>
      </c>
      <c r="C1088" s="26" t="s">
        <v>83</v>
      </c>
      <c r="D1088" s="26" t="s">
        <v>86</v>
      </c>
      <c r="E1088" s="26" t="s">
        <v>22</v>
      </c>
      <c r="F1088" s="26" t="s">
        <v>30</v>
      </c>
      <c r="G1088" s="27" t="s">
        <v>16</v>
      </c>
      <c r="H1088" s="48">
        <v>224664.79</v>
      </c>
      <c r="I1088" s="48">
        <v>224664.79</v>
      </c>
      <c r="J1088" s="48">
        <v>224664.79</v>
      </c>
      <c r="K1088" s="44">
        <v>215213.14</v>
      </c>
      <c r="L1088" s="24">
        <v>201861.31</v>
      </c>
    </row>
    <row r="1089" spans="1:12" s="3" customFormat="1" ht="25.5" outlineLevel="2">
      <c r="A1089" s="16" t="s">
        <v>19</v>
      </c>
      <c r="B1089" s="17" t="s">
        <v>9</v>
      </c>
      <c r="C1089" s="17" t="s">
        <v>83</v>
      </c>
      <c r="D1089" s="17" t="s">
        <v>87</v>
      </c>
      <c r="E1089" s="17" t="s">
        <v>12</v>
      </c>
      <c r="F1089" s="17"/>
      <c r="G1089" s="18"/>
      <c r="H1089" s="37">
        <f>H1090</f>
        <v>57346996.239999995</v>
      </c>
      <c r="I1089" s="37">
        <f>I1090</f>
        <v>57346996.239999995</v>
      </c>
      <c r="J1089" s="37">
        <f>J1090</f>
        <v>63099840.239999995</v>
      </c>
      <c r="K1089" s="37">
        <f t="shared" ref="K1089:L1089" si="353">K1090</f>
        <v>55022240.789999992</v>
      </c>
      <c r="L1089" s="38">
        <f t="shared" si="353"/>
        <v>51608659.689999998</v>
      </c>
    </row>
    <row r="1090" spans="1:12" s="3" customFormat="1" ht="51" outlineLevel="3">
      <c r="A1090" s="16" t="s">
        <v>21</v>
      </c>
      <c r="B1090" s="17" t="s">
        <v>9</v>
      </c>
      <c r="C1090" s="17" t="s">
        <v>83</v>
      </c>
      <c r="D1090" s="17" t="s">
        <v>87</v>
      </c>
      <c r="E1090" s="17" t="s">
        <v>22</v>
      </c>
      <c r="F1090" s="17"/>
      <c r="G1090" s="18"/>
      <c r="H1090" s="37">
        <f>H1091+H1093+H1095+H1097+H1099+H1101+H1103+H1105+H1107+H1109+H1111</f>
        <v>57346996.239999995</v>
      </c>
      <c r="I1090" s="37">
        <f>I1091+I1093+I1095+I1097+I1099+I1101+I1103+I1105+I1107+I1109+I1111</f>
        <v>57346996.239999995</v>
      </c>
      <c r="J1090" s="59">
        <f>J1091+J1093+J1095+J1097+J1099+J1101+J1103+J1105+J1107+J1109+J1111</f>
        <v>63099840.239999995</v>
      </c>
      <c r="K1090" s="37">
        <f t="shared" ref="K1090:L1090" si="354">K1091+K1093+K1095+K1097+K1099+K1101+K1103+K1105+K1107+K1109+K1111</f>
        <v>55022240.789999992</v>
      </c>
      <c r="L1090" s="38">
        <f t="shared" si="354"/>
        <v>51608659.689999998</v>
      </c>
    </row>
    <row r="1091" spans="1:12" s="3" customFormat="1" outlineLevel="4">
      <c r="A1091" s="16" t="s">
        <v>23</v>
      </c>
      <c r="B1091" s="17" t="s">
        <v>9</v>
      </c>
      <c r="C1091" s="17" t="s">
        <v>83</v>
      </c>
      <c r="D1091" s="17" t="s">
        <v>87</v>
      </c>
      <c r="E1091" s="17" t="s">
        <v>22</v>
      </c>
      <c r="F1091" s="17" t="s">
        <v>24</v>
      </c>
      <c r="G1091" s="18"/>
      <c r="H1091" s="37">
        <f>H1092</f>
        <v>6110447.9900000002</v>
      </c>
      <c r="I1091" s="37">
        <f>I1092</f>
        <v>6110447.9900000002</v>
      </c>
      <c r="J1091" s="37">
        <f>J1092</f>
        <v>6711247.9900000002</v>
      </c>
      <c r="K1091" s="37">
        <f t="shared" ref="K1091:L1091" si="355">K1092</f>
        <v>5849507.6100000003</v>
      </c>
      <c r="L1091" s="38">
        <f t="shared" si="355"/>
        <v>5486603.9699999997</v>
      </c>
    </row>
    <row r="1092" spans="1:12" ht="38.25" outlineLevel="7">
      <c r="A1092" s="25" t="s">
        <v>160</v>
      </c>
      <c r="B1092" s="26" t="s">
        <v>9</v>
      </c>
      <c r="C1092" s="26" t="s">
        <v>83</v>
      </c>
      <c r="D1092" s="26" t="s">
        <v>87</v>
      </c>
      <c r="E1092" s="26" t="s">
        <v>22</v>
      </c>
      <c r="F1092" s="26" t="s">
        <v>24</v>
      </c>
      <c r="G1092" s="27" t="s">
        <v>16</v>
      </c>
      <c r="H1092" s="48">
        <v>6110447.9900000002</v>
      </c>
      <c r="I1092" s="48">
        <v>6110447.9900000002</v>
      </c>
      <c r="J1092" s="48">
        <v>6711247.9900000002</v>
      </c>
      <c r="K1092" s="44">
        <v>5849507.6100000003</v>
      </c>
      <c r="L1092" s="24">
        <v>5486603.9699999997</v>
      </c>
    </row>
    <row r="1093" spans="1:12" s="3" customFormat="1" outlineLevel="4">
      <c r="A1093" s="16" t="s">
        <v>25</v>
      </c>
      <c r="B1093" s="17" t="s">
        <v>9</v>
      </c>
      <c r="C1093" s="17" t="s">
        <v>83</v>
      </c>
      <c r="D1093" s="17" t="s">
        <v>87</v>
      </c>
      <c r="E1093" s="17" t="s">
        <v>22</v>
      </c>
      <c r="F1093" s="17" t="s">
        <v>26</v>
      </c>
      <c r="G1093" s="18"/>
      <c r="H1093" s="37">
        <f>H1094</f>
        <v>34329313.799999997</v>
      </c>
      <c r="I1093" s="37">
        <f>I1094</f>
        <v>34329313.799999997</v>
      </c>
      <c r="J1093" s="37">
        <f>J1094</f>
        <v>38170175.799999997</v>
      </c>
      <c r="K1093" s="37">
        <f t="shared" ref="K1093:L1093" si="356">K1094</f>
        <v>32888953.399999999</v>
      </c>
      <c r="L1093" s="38">
        <f t="shared" si="356"/>
        <v>30848522</v>
      </c>
    </row>
    <row r="1094" spans="1:12" ht="38.25" outlineLevel="7">
      <c r="A1094" s="25" t="s">
        <v>160</v>
      </c>
      <c r="B1094" s="26" t="s">
        <v>9</v>
      </c>
      <c r="C1094" s="26" t="s">
        <v>83</v>
      </c>
      <c r="D1094" s="26" t="s">
        <v>87</v>
      </c>
      <c r="E1094" s="26" t="s">
        <v>22</v>
      </c>
      <c r="F1094" s="26" t="s">
        <v>26</v>
      </c>
      <c r="G1094" s="27" t="s">
        <v>16</v>
      </c>
      <c r="H1094" s="48">
        <v>34329313.799999997</v>
      </c>
      <c r="I1094" s="48">
        <v>34329313.799999997</v>
      </c>
      <c r="J1094" s="48">
        <v>38170175.799999997</v>
      </c>
      <c r="K1094" s="44">
        <v>32888953.399999999</v>
      </c>
      <c r="L1094" s="24">
        <v>30848522</v>
      </c>
    </row>
    <row r="1095" spans="1:12" s="3" customFormat="1" ht="25.5" outlineLevel="4">
      <c r="A1095" s="16" t="s">
        <v>27</v>
      </c>
      <c r="B1095" s="17" t="s">
        <v>9</v>
      </c>
      <c r="C1095" s="17" t="s">
        <v>83</v>
      </c>
      <c r="D1095" s="17" t="s">
        <v>87</v>
      </c>
      <c r="E1095" s="17" t="s">
        <v>22</v>
      </c>
      <c r="F1095" s="17" t="s">
        <v>28</v>
      </c>
      <c r="G1095" s="18"/>
      <c r="H1095" s="37">
        <f>H1096</f>
        <v>1845355.26</v>
      </c>
      <c r="I1095" s="37">
        <f>I1096</f>
        <v>1845355.26</v>
      </c>
      <c r="J1095" s="37">
        <f>J1096</f>
        <v>2026797.26</v>
      </c>
      <c r="K1095" s="37">
        <f t="shared" ref="K1095:L1095" si="357">K1096</f>
        <v>1789216.45</v>
      </c>
      <c r="L1095" s="38">
        <f t="shared" si="357"/>
        <v>1678213.52</v>
      </c>
    </row>
    <row r="1096" spans="1:12" ht="38.25" outlineLevel="7">
      <c r="A1096" s="25" t="s">
        <v>160</v>
      </c>
      <c r="B1096" s="26" t="s">
        <v>9</v>
      </c>
      <c r="C1096" s="26" t="s">
        <v>83</v>
      </c>
      <c r="D1096" s="26" t="s">
        <v>87</v>
      </c>
      <c r="E1096" s="26" t="s">
        <v>22</v>
      </c>
      <c r="F1096" s="26" t="s">
        <v>28</v>
      </c>
      <c r="G1096" s="27" t="s">
        <v>16</v>
      </c>
      <c r="H1096" s="48">
        <v>1845355.26</v>
      </c>
      <c r="I1096" s="48">
        <v>1845355.26</v>
      </c>
      <c r="J1096" s="48">
        <v>2026797.26</v>
      </c>
      <c r="K1096" s="44">
        <v>1789216.45</v>
      </c>
      <c r="L1096" s="24">
        <v>1678213.52</v>
      </c>
    </row>
    <row r="1097" spans="1:12" s="3" customFormat="1" ht="25.5" outlineLevel="4">
      <c r="A1097" s="16" t="s">
        <v>29</v>
      </c>
      <c r="B1097" s="17" t="s">
        <v>9</v>
      </c>
      <c r="C1097" s="17" t="s">
        <v>83</v>
      </c>
      <c r="D1097" s="17" t="s">
        <v>87</v>
      </c>
      <c r="E1097" s="17" t="s">
        <v>22</v>
      </c>
      <c r="F1097" s="17" t="s">
        <v>30</v>
      </c>
      <c r="G1097" s="18"/>
      <c r="H1097" s="37">
        <f>H1098</f>
        <v>10524145.6</v>
      </c>
      <c r="I1097" s="37">
        <f>I1098</f>
        <v>10524145.6</v>
      </c>
      <c r="J1097" s="37">
        <f>J1098</f>
        <v>11653885.6</v>
      </c>
      <c r="K1097" s="37">
        <f t="shared" ref="K1097:L1097" si="358">K1098</f>
        <v>10059899.5</v>
      </c>
      <c r="L1097" s="38">
        <f t="shared" si="358"/>
        <v>9435783</v>
      </c>
    </row>
    <row r="1098" spans="1:12" ht="38.25" outlineLevel="7">
      <c r="A1098" s="25" t="s">
        <v>160</v>
      </c>
      <c r="B1098" s="26" t="s">
        <v>9</v>
      </c>
      <c r="C1098" s="26" t="s">
        <v>83</v>
      </c>
      <c r="D1098" s="26" t="s">
        <v>87</v>
      </c>
      <c r="E1098" s="26" t="s">
        <v>22</v>
      </c>
      <c r="F1098" s="26" t="s">
        <v>30</v>
      </c>
      <c r="G1098" s="27" t="s">
        <v>16</v>
      </c>
      <c r="H1098" s="48">
        <v>10524145.6</v>
      </c>
      <c r="I1098" s="48">
        <v>10524145.6</v>
      </c>
      <c r="J1098" s="48">
        <v>11653885.6</v>
      </c>
      <c r="K1098" s="44">
        <v>10059899.5</v>
      </c>
      <c r="L1098" s="24">
        <v>9435783</v>
      </c>
    </row>
    <row r="1099" spans="1:12" s="3" customFormat="1" outlineLevel="4">
      <c r="A1099" s="16" t="s">
        <v>31</v>
      </c>
      <c r="B1099" s="17" t="s">
        <v>9</v>
      </c>
      <c r="C1099" s="17" t="s">
        <v>83</v>
      </c>
      <c r="D1099" s="17" t="s">
        <v>87</v>
      </c>
      <c r="E1099" s="17" t="s">
        <v>22</v>
      </c>
      <c r="F1099" s="17" t="s">
        <v>32</v>
      </c>
      <c r="G1099" s="18"/>
      <c r="H1099" s="37">
        <f>H1100</f>
        <v>47850</v>
      </c>
      <c r="I1099" s="37">
        <f>I1100</f>
        <v>47850</v>
      </c>
      <c r="J1099" s="37">
        <f>J1100</f>
        <v>47850</v>
      </c>
      <c r="K1099" s="37">
        <f t="shared" ref="K1099:L1099" si="359">K1100</f>
        <v>53598.5</v>
      </c>
      <c r="L1099" s="38">
        <f t="shared" si="359"/>
        <v>50273.25</v>
      </c>
    </row>
    <row r="1100" spans="1:12" ht="38.25" outlineLevel="7">
      <c r="A1100" s="25" t="s">
        <v>160</v>
      </c>
      <c r="B1100" s="26" t="s">
        <v>9</v>
      </c>
      <c r="C1100" s="26" t="s">
        <v>83</v>
      </c>
      <c r="D1100" s="26" t="s">
        <v>87</v>
      </c>
      <c r="E1100" s="26" t="s">
        <v>22</v>
      </c>
      <c r="F1100" s="26" t="s">
        <v>32</v>
      </c>
      <c r="G1100" s="27" t="s">
        <v>16</v>
      </c>
      <c r="H1100" s="48">
        <v>47850</v>
      </c>
      <c r="I1100" s="48">
        <v>47850</v>
      </c>
      <c r="J1100" s="48">
        <v>47850</v>
      </c>
      <c r="K1100" s="44">
        <v>53598.5</v>
      </c>
      <c r="L1100" s="24">
        <v>50273.25</v>
      </c>
    </row>
    <row r="1101" spans="1:12" s="3" customFormat="1" outlineLevel="4">
      <c r="A1101" s="16" t="s">
        <v>33</v>
      </c>
      <c r="B1101" s="17" t="s">
        <v>9</v>
      </c>
      <c r="C1101" s="17" t="s">
        <v>83</v>
      </c>
      <c r="D1101" s="17" t="s">
        <v>87</v>
      </c>
      <c r="E1101" s="17" t="s">
        <v>22</v>
      </c>
      <c r="F1101" s="17" t="s">
        <v>34</v>
      </c>
      <c r="G1101" s="18"/>
      <c r="H1101" s="37">
        <f>H1102</f>
        <v>643849.81000000006</v>
      </c>
      <c r="I1101" s="37">
        <f>I1102</f>
        <v>643849.81000000006</v>
      </c>
      <c r="J1101" s="37">
        <f>J1102</f>
        <v>643849.81000000006</v>
      </c>
      <c r="K1101" s="37">
        <f t="shared" ref="K1101:L1101" si="360">K1102</f>
        <v>616763.05000000005</v>
      </c>
      <c r="L1101" s="38">
        <f t="shared" si="360"/>
        <v>578499.05000000005</v>
      </c>
    </row>
    <row r="1102" spans="1:12" ht="38.25" outlineLevel="7">
      <c r="A1102" s="25" t="s">
        <v>160</v>
      </c>
      <c r="B1102" s="26" t="s">
        <v>9</v>
      </c>
      <c r="C1102" s="26" t="s">
        <v>83</v>
      </c>
      <c r="D1102" s="26" t="s">
        <v>87</v>
      </c>
      <c r="E1102" s="26" t="s">
        <v>22</v>
      </c>
      <c r="F1102" s="26" t="s">
        <v>34</v>
      </c>
      <c r="G1102" s="27" t="s">
        <v>16</v>
      </c>
      <c r="H1102" s="48">
        <v>643849.81000000006</v>
      </c>
      <c r="I1102" s="48">
        <v>643849.81000000006</v>
      </c>
      <c r="J1102" s="48">
        <v>643849.81000000006</v>
      </c>
      <c r="K1102" s="44">
        <v>616763.05000000005</v>
      </c>
      <c r="L1102" s="24">
        <v>578499.05000000005</v>
      </c>
    </row>
    <row r="1103" spans="1:12" s="3" customFormat="1" outlineLevel="4">
      <c r="A1103" s="16" t="s">
        <v>53</v>
      </c>
      <c r="B1103" s="17" t="s">
        <v>9</v>
      </c>
      <c r="C1103" s="17" t="s">
        <v>83</v>
      </c>
      <c r="D1103" s="17" t="s">
        <v>87</v>
      </c>
      <c r="E1103" s="17" t="s">
        <v>22</v>
      </c>
      <c r="F1103" s="17" t="s">
        <v>54</v>
      </c>
      <c r="G1103" s="18"/>
      <c r="H1103" s="37">
        <f>H1104</f>
        <v>2726.8</v>
      </c>
      <c r="I1103" s="37">
        <f>I1104</f>
        <v>2726.8</v>
      </c>
      <c r="J1103" s="37">
        <f>J1104</f>
        <v>2726.8</v>
      </c>
      <c r="K1103" s="37">
        <f t="shared" ref="K1103:L1103" si="361">K1104</f>
        <v>2612.08</v>
      </c>
      <c r="L1103" s="38">
        <f t="shared" si="361"/>
        <v>2450.0300000000002</v>
      </c>
    </row>
    <row r="1104" spans="1:12" ht="38.25" outlineLevel="7">
      <c r="A1104" s="25" t="s">
        <v>160</v>
      </c>
      <c r="B1104" s="26" t="s">
        <v>9</v>
      </c>
      <c r="C1104" s="26" t="s">
        <v>83</v>
      </c>
      <c r="D1104" s="26" t="s">
        <v>87</v>
      </c>
      <c r="E1104" s="26" t="s">
        <v>22</v>
      </c>
      <c r="F1104" s="26" t="s">
        <v>54</v>
      </c>
      <c r="G1104" s="27" t="s">
        <v>16</v>
      </c>
      <c r="H1104" s="48">
        <v>2726.8</v>
      </c>
      <c r="I1104" s="48">
        <v>2726.8</v>
      </c>
      <c r="J1104" s="48">
        <v>2726.8</v>
      </c>
      <c r="K1104" s="44">
        <v>2612.08</v>
      </c>
      <c r="L1104" s="24">
        <v>2450.0300000000002</v>
      </c>
    </row>
    <row r="1105" spans="1:12" s="3" customFormat="1" outlineLevel="4">
      <c r="A1105" s="16" t="s">
        <v>35</v>
      </c>
      <c r="B1105" s="17" t="s">
        <v>9</v>
      </c>
      <c r="C1105" s="17" t="s">
        <v>83</v>
      </c>
      <c r="D1105" s="17" t="s">
        <v>87</v>
      </c>
      <c r="E1105" s="17" t="s">
        <v>22</v>
      </c>
      <c r="F1105" s="17" t="s">
        <v>36</v>
      </c>
      <c r="G1105" s="18"/>
      <c r="H1105" s="37">
        <f>H1106</f>
        <v>579175.80000000005</v>
      </c>
      <c r="I1105" s="37">
        <f>I1106</f>
        <v>579175.80000000005</v>
      </c>
      <c r="J1105" s="37">
        <f>J1106</f>
        <v>579175.80000000005</v>
      </c>
      <c r="K1105" s="37">
        <f t="shared" ref="K1105:L1105" si="362">K1106</f>
        <v>554809.87</v>
      </c>
      <c r="L1105" s="38">
        <f t="shared" si="362"/>
        <v>520389.46</v>
      </c>
    </row>
    <row r="1106" spans="1:12" ht="38.25" outlineLevel="7">
      <c r="A1106" s="25" t="s">
        <v>160</v>
      </c>
      <c r="B1106" s="26" t="s">
        <v>9</v>
      </c>
      <c r="C1106" s="26" t="s">
        <v>83</v>
      </c>
      <c r="D1106" s="26" t="s">
        <v>87</v>
      </c>
      <c r="E1106" s="26" t="s">
        <v>22</v>
      </c>
      <c r="F1106" s="26" t="s">
        <v>36</v>
      </c>
      <c r="G1106" s="27" t="s">
        <v>16</v>
      </c>
      <c r="H1106" s="48">
        <v>579175.80000000005</v>
      </c>
      <c r="I1106" s="48">
        <v>579175.80000000005</v>
      </c>
      <c r="J1106" s="48">
        <v>579175.80000000005</v>
      </c>
      <c r="K1106" s="44">
        <v>554809.87</v>
      </c>
      <c r="L1106" s="24">
        <v>520389.46</v>
      </c>
    </row>
    <row r="1107" spans="1:12" s="3" customFormat="1" outlineLevel="4">
      <c r="A1107" s="16" t="s">
        <v>37</v>
      </c>
      <c r="B1107" s="17" t="s">
        <v>9</v>
      </c>
      <c r="C1107" s="17" t="s">
        <v>83</v>
      </c>
      <c r="D1107" s="17" t="s">
        <v>87</v>
      </c>
      <c r="E1107" s="17" t="s">
        <v>22</v>
      </c>
      <c r="F1107" s="17" t="s">
        <v>38</v>
      </c>
      <c r="G1107" s="18"/>
      <c r="H1107" s="37">
        <f>H1108</f>
        <v>42513.61</v>
      </c>
      <c r="I1107" s="37">
        <f>I1108</f>
        <v>42513.61</v>
      </c>
      <c r="J1107" s="37">
        <f>J1108</f>
        <v>42513.61</v>
      </c>
      <c r="K1107" s="37">
        <f t="shared" ref="K1107:L1107" si="363">K1108</f>
        <v>40725.06</v>
      </c>
      <c r="L1107" s="38">
        <f t="shared" si="363"/>
        <v>38198.480000000003</v>
      </c>
    </row>
    <row r="1108" spans="1:12" ht="38.25" outlineLevel="7">
      <c r="A1108" s="25" t="s">
        <v>160</v>
      </c>
      <c r="B1108" s="26" t="s">
        <v>9</v>
      </c>
      <c r="C1108" s="26" t="s">
        <v>83</v>
      </c>
      <c r="D1108" s="26" t="s">
        <v>87</v>
      </c>
      <c r="E1108" s="26" t="s">
        <v>22</v>
      </c>
      <c r="F1108" s="26" t="s">
        <v>38</v>
      </c>
      <c r="G1108" s="27" t="s">
        <v>16</v>
      </c>
      <c r="H1108" s="48">
        <v>42513.61</v>
      </c>
      <c r="I1108" s="48">
        <v>42513.61</v>
      </c>
      <c r="J1108" s="48">
        <v>42513.61</v>
      </c>
      <c r="K1108" s="44">
        <v>40725.06</v>
      </c>
      <c r="L1108" s="24">
        <v>38198.480000000003</v>
      </c>
    </row>
    <row r="1109" spans="1:12" s="3" customFormat="1" outlineLevel="4">
      <c r="A1109" s="16" t="s">
        <v>44</v>
      </c>
      <c r="B1109" s="17" t="s">
        <v>9</v>
      </c>
      <c r="C1109" s="17" t="s">
        <v>83</v>
      </c>
      <c r="D1109" s="17" t="s">
        <v>87</v>
      </c>
      <c r="E1109" s="17" t="s">
        <v>22</v>
      </c>
      <c r="F1109" s="17" t="s">
        <v>45</v>
      </c>
      <c r="G1109" s="18"/>
      <c r="H1109" s="37">
        <f>H1110</f>
        <v>1805849.53</v>
      </c>
      <c r="I1109" s="37">
        <f>I1110</f>
        <v>1805849.53</v>
      </c>
      <c r="J1109" s="37">
        <f>J1110</f>
        <v>1655849.53</v>
      </c>
      <c r="K1109" s="37">
        <f t="shared" ref="K1109:L1109" si="364">K1110</f>
        <v>1729877.44</v>
      </c>
      <c r="L1109" s="38">
        <f t="shared" si="364"/>
        <v>1622555.81</v>
      </c>
    </row>
    <row r="1110" spans="1:12" ht="38.25" outlineLevel="7">
      <c r="A1110" s="25" t="s">
        <v>160</v>
      </c>
      <c r="B1110" s="26" t="s">
        <v>9</v>
      </c>
      <c r="C1110" s="26" t="s">
        <v>83</v>
      </c>
      <c r="D1110" s="26" t="s">
        <v>87</v>
      </c>
      <c r="E1110" s="26" t="s">
        <v>22</v>
      </c>
      <c r="F1110" s="26" t="s">
        <v>45</v>
      </c>
      <c r="G1110" s="27" t="s">
        <v>16</v>
      </c>
      <c r="H1110" s="48">
        <v>1805849.53</v>
      </c>
      <c r="I1110" s="48">
        <v>1805849.53</v>
      </c>
      <c r="J1110" s="48">
        <v>1655849.53</v>
      </c>
      <c r="K1110" s="44">
        <v>1729877.44</v>
      </c>
      <c r="L1110" s="24">
        <v>1622555.81</v>
      </c>
    </row>
    <row r="1111" spans="1:12" s="3" customFormat="1" outlineLevel="4">
      <c r="A1111" s="16" t="s">
        <v>13</v>
      </c>
      <c r="B1111" s="17" t="s">
        <v>9</v>
      </c>
      <c r="C1111" s="17" t="s">
        <v>83</v>
      </c>
      <c r="D1111" s="17" t="s">
        <v>87</v>
      </c>
      <c r="E1111" s="17" t="s">
        <v>22</v>
      </c>
      <c r="F1111" s="17" t="s">
        <v>14</v>
      </c>
      <c r="G1111" s="18"/>
      <c r="H1111" s="37">
        <f>H1112</f>
        <v>1415768.04</v>
      </c>
      <c r="I1111" s="37">
        <f>I1112</f>
        <v>1415768.04</v>
      </c>
      <c r="J1111" s="37">
        <f>J1112</f>
        <v>1565768.04</v>
      </c>
      <c r="K1111" s="37">
        <f t="shared" ref="K1111:L1111" si="365">K1112</f>
        <v>1436277.83</v>
      </c>
      <c r="L1111" s="38">
        <f t="shared" si="365"/>
        <v>1347171.12</v>
      </c>
    </row>
    <row r="1112" spans="1:12" ht="38.25" outlineLevel="7">
      <c r="A1112" s="25" t="s">
        <v>160</v>
      </c>
      <c r="B1112" s="26" t="s">
        <v>9</v>
      </c>
      <c r="C1112" s="26" t="s">
        <v>83</v>
      </c>
      <c r="D1112" s="26" t="s">
        <v>87</v>
      </c>
      <c r="E1112" s="26" t="s">
        <v>22</v>
      </c>
      <c r="F1112" s="26" t="s">
        <v>14</v>
      </c>
      <c r="G1112" s="27" t="s">
        <v>16</v>
      </c>
      <c r="H1112" s="48">
        <v>1415768.04</v>
      </c>
      <c r="I1112" s="48">
        <v>1415768.04</v>
      </c>
      <c r="J1112" s="48">
        <v>1565768.04</v>
      </c>
      <c r="K1112" s="44">
        <v>1436277.83</v>
      </c>
      <c r="L1112" s="24">
        <v>1347171.12</v>
      </c>
    </row>
    <row r="1113" spans="1:12" ht="51" outlineLevel="3">
      <c r="A1113" s="29" t="s">
        <v>21</v>
      </c>
      <c r="B1113" s="30" t="s">
        <v>9</v>
      </c>
      <c r="C1113" s="30" t="s">
        <v>83</v>
      </c>
      <c r="D1113" s="30" t="s">
        <v>88</v>
      </c>
      <c r="E1113" s="30" t="s">
        <v>22</v>
      </c>
      <c r="F1113" s="30"/>
      <c r="G1113" s="31"/>
      <c r="H1113" s="39">
        <f>H1114+H1116</f>
        <v>232203.19</v>
      </c>
      <c r="I1113" s="39">
        <f>I1114+I1116</f>
        <v>232203.19</v>
      </c>
      <c r="J1113" s="60">
        <f>J1114+J1116</f>
        <v>232203.19</v>
      </c>
      <c r="K1113" s="39">
        <f t="shared" ref="K1113:L1113" si="366">K1114+K1116</f>
        <v>234766.6</v>
      </c>
      <c r="L1113" s="38">
        <f t="shared" si="366"/>
        <v>220201.66999999998</v>
      </c>
    </row>
    <row r="1114" spans="1:12" s="3" customFormat="1" outlineLevel="4">
      <c r="A1114" s="16" t="s">
        <v>44</v>
      </c>
      <c r="B1114" s="17" t="s">
        <v>9</v>
      </c>
      <c r="C1114" s="17" t="s">
        <v>83</v>
      </c>
      <c r="D1114" s="17" t="s">
        <v>88</v>
      </c>
      <c r="E1114" s="17" t="s">
        <v>22</v>
      </c>
      <c r="F1114" s="17" t="s">
        <v>45</v>
      </c>
      <c r="G1114" s="18"/>
      <c r="H1114" s="37">
        <f>H1115</f>
        <v>143941.39000000001</v>
      </c>
      <c r="I1114" s="37">
        <f>I1115</f>
        <v>143941.39000000001</v>
      </c>
      <c r="J1114" s="37">
        <f>J1115</f>
        <v>143941.39000000001</v>
      </c>
      <c r="K1114" s="37">
        <f t="shared" ref="K1114:L1114" si="367">K1115</f>
        <v>137885.78</v>
      </c>
      <c r="L1114" s="38">
        <f t="shared" si="367"/>
        <v>129331.34</v>
      </c>
    </row>
    <row r="1115" spans="1:12" ht="38.25" outlineLevel="7">
      <c r="A1115" s="25" t="s">
        <v>103</v>
      </c>
      <c r="B1115" s="26" t="s">
        <v>9</v>
      </c>
      <c r="C1115" s="26" t="s">
        <v>83</v>
      </c>
      <c r="D1115" s="26" t="s">
        <v>88</v>
      </c>
      <c r="E1115" s="26" t="s">
        <v>22</v>
      </c>
      <c r="F1115" s="26" t="s">
        <v>45</v>
      </c>
      <c r="G1115" s="27" t="s">
        <v>16</v>
      </c>
      <c r="H1115" s="48">
        <v>143941.39000000001</v>
      </c>
      <c r="I1115" s="48">
        <v>143941.39000000001</v>
      </c>
      <c r="J1115" s="48">
        <v>143941.39000000001</v>
      </c>
      <c r="K1115" s="44">
        <v>137885.78</v>
      </c>
      <c r="L1115" s="24">
        <v>129331.34</v>
      </c>
    </row>
    <row r="1116" spans="1:12" s="3" customFormat="1" outlineLevel="4">
      <c r="A1116" s="16" t="s">
        <v>13</v>
      </c>
      <c r="B1116" s="17" t="s">
        <v>9</v>
      </c>
      <c r="C1116" s="17" t="s">
        <v>83</v>
      </c>
      <c r="D1116" s="17" t="s">
        <v>88</v>
      </c>
      <c r="E1116" s="17" t="s">
        <v>22</v>
      </c>
      <c r="F1116" s="17" t="s">
        <v>14</v>
      </c>
      <c r="G1116" s="18"/>
      <c r="H1116" s="37">
        <f>H1117</f>
        <v>88261.8</v>
      </c>
      <c r="I1116" s="37">
        <f>I1117</f>
        <v>88261.8</v>
      </c>
      <c r="J1116" s="37">
        <f>J1117</f>
        <v>88261.8</v>
      </c>
      <c r="K1116" s="37">
        <f t="shared" ref="K1116" si="368">K1117</f>
        <v>96880.82</v>
      </c>
      <c r="L1116" s="38">
        <v>90870.33</v>
      </c>
    </row>
    <row r="1117" spans="1:12" ht="38.25" outlineLevel="7">
      <c r="A1117" s="25" t="s">
        <v>103</v>
      </c>
      <c r="B1117" s="26" t="s">
        <v>9</v>
      </c>
      <c r="C1117" s="26" t="s">
        <v>83</v>
      </c>
      <c r="D1117" s="26" t="s">
        <v>88</v>
      </c>
      <c r="E1117" s="26" t="s">
        <v>22</v>
      </c>
      <c r="F1117" s="26" t="s">
        <v>14</v>
      </c>
      <c r="G1117" s="27" t="s">
        <v>16</v>
      </c>
      <c r="H1117" s="48">
        <v>88261.8</v>
      </c>
      <c r="I1117" s="48">
        <v>88261.8</v>
      </c>
      <c r="J1117" s="48">
        <v>88261.8</v>
      </c>
      <c r="K1117" s="44">
        <v>96880.82</v>
      </c>
      <c r="L1117" s="24">
        <v>9087.33</v>
      </c>
    </row>
    <row r="1118" spans="1:12" s="3" customFormat="1" ht="25.5" outlineLevel="2">
      <c r="A1118" s="16" t="s">
        <v>19</v>
      </c>
      <c r="B1118" s="17" t="s">
        <v>9</v>
      </c>
      <c r="C1118" s="17" t="s">
        <v>83</v>
      </c>
      <c r="D1118" s="17" t="s">
        <v>89</v>
      </c>
      <c r="E1118" s="17" t="s">
        <v>12</v>
      </c>
      <c r="F1118" s="17"/>
      <c r="G1118" s="18"/>
      <c r="H1118" s="37">
        <f>H1119</f>
        <v>19716240.27</v>
      </c>
      <c r="I1118" s="37">
        <f>I1119</f>
        <v>29950700.27</v>
      </c>
      <c r="J1118" s="59">
        <f>J1119</f>
        <v>30306541.27</v>
      </c>
      <c r="K1118" s="37">
        <f t="shared" ref="K1118:L1118" si="369">K1119</f>
        <v>18946570.510000002</v>
      </c>
      <c r="L1118" s="38">
        <f t="shared" si="369"/>
        <v>17771124.819999997</v>
      </c>
    </row>
    <row r="1119" spans="1:12" s="3" customFormat="1" ht="51" outlineLevel="3">
      <c r="A1119" s="16" t="s">
        <v>21</v>
      </c>
      <c r="B1119" s="17" t="s">
        <v>9</v>
      </c>
      <c r="C1119" s="17" t="s">
        <v>83</v>
      </c>
      <c r="D1119" s="17" t="s">
        <v>89</v>
      </c>
      <c r="E1119" s="17" t="s">
        <v>22</v>
      </c>
      <c r="F1119" s="17"/>
      <c r="G1119" s="18"/>
      <c r="H1119" s="37">
        <f>H1120+H1122+H1124+H1126+H1128+H1130+H1132+H1134+H1136</f>
        <v>19716240.27</v>
      </c>
      <c r="I1119" s="37">
        <f>I1120+I1122+I1124+I1126+I1128+I1130+I1132+I1134+I1136</f>
        <v>29950700.27</v>
      </c>
      <c r="J1119" s="37">
        <f>J1120+J1122+J1124+J1126+J1128+J1130+J1132+J1134+J1136</f>
        <v>30306541.27</v>
      </c>
      <c r="K1119" s="37">
        <f t="shared" ref="K1119:L1119" si="370">K1120+K1122+K1124+K1126+K1128+K1130+K1132+K1134+K1136</f>
        <v>18946570.510000002</v>
      </c>
      <c r="L1119" s="38">
        <f t="shared" si="370"/>
        <v>17771124.819999997</v>
      </c>
    </row>
    <row r="1120" spans="1:12" s="3" customFormat="1" outlineLevel="4">
      <c r="A1120" s="16" t="s">
        <v>23</v>
      </c>
      <c r="B1120" s="17" t="s">
        <v>9</v>
      </c>
      <c r="C1120" s="17" t="s">
        <v>83</v>
      </c>
      <c r="D1120" s="17" t="s">
        <v>89</v>
      </c>
      <c r="E1120" s="17" t="s">
        <v>22</v>
      </c>
      <c r="F1120" s="17" t="s">
        <v>24</v>
      </c>
      <c r="G1120" s="18"/>
      <c r="H1120" s="37">
        <f>H1121</f>
        <v>12861407.17</v>
      </c>
      <c r="I1120" s="37">
        <f>I1121</f>
        <v>19731607.170000002</v>
      </c>
      <c r="J1120" s="37">
        <f>J1121</f>
        <v>20004910.170000002</v>
      </c>
      <c r="K1120" s="37">
        <f t="shared" ref="K1120:L1120" si="371">K1121</f>
        <v>12320327.83</v>
      </c>
      <c r="L1120" s="38">
        <f t="shared" si="371"/>
        <v>11555974.34</v>
      </c>
    </row>
    <row r="1121" spans="1:12" ht="38.25" outlineLevel="7">
      <c r="A1121" s="25" t="s">
        <v>161</v>
      </c>
      <c r="B1121" s="26" t="s">
        <v>9</v>
      </c>
      <c r="C1121" s="26" t="s">
        <v>83</v>
      </c>
      <c r="D1121" s="26" t="s">
        <v>89</v>
      </c>
      <c r="E1121" s="26" t="s">
        <v>22</v>
      </c>
      <c r="F1121" s="26" t="s">
        <v>24</v>
      </c>
      <c r="G1121" s="27" t="s">
        <v>16</v>
      </c>
      <c r="H1121" s="48">
        <v>12861407.17</v>
      </c>
      <c r="I1121" s="48">
        <v>19731607.170000002</v>
      </c>
      <c r="J1121" s="48">
        <v>20004910.170000002</v>
      </c>
      <c r="K1121" s="44">
        <v>12320327.83</v>
      </c>
      <c r="L1121" s="24">
        <v>11555974.34</v>
      </c>
    </row>
    <row r="1122" spans="1:12" s="3" customFormat="1" outlineLevel="4">
      <c r="A1122" s="16" t="s">
        <v>25</v>
      </c>
      <c r="B1122" s="17" t="s">
        <v>9</v>
      </c>
      <c r="C1122" s="17" t="s">
        <v>83</v>
      </c>
      <c r="D1122" s="17" t="s">
        <v>89</v>
      </c>
      <c r="E1122" s="17" t="s">
        <v>22</v>
      </c>
      <c r="F1122" s="17" t="s">
        <v>26</v>
      </c>
      <c r="G1122" s="18"/>
      <c r="H1122" s="37">
        <f>H1123</f>
        <v>1429045.3</v>
      </c>
      <c r="I1122" s="37">
        <f>I1123</f>
        <v>2390995.2999999998</v>
      </c>
      <c r="J1122" s="37">
        <f>J1123</f>
        <v>2390995.2999999998</v>
      </c>
      <c r="K1122" s="37">
        <f t="shared" ref="K1122:L1122" si="372">K1123</f>
        <v>1368925.3</v>
      </c>
      <c r="L1122" s="38">
        <f t="shared" si="372"/>
        <v>1283997.2</v>
      </c>
    </row>
    <row r="1123" spans="1:12" ht="38.25" outlineLevel="7">
      <c r="A1123" s="25" t="s">
        <v>161</v>
      </c>
      <c r="B1123" s="26" t="s">
        <v>9</v>
      </c>
      <c r="C1123" s="26" t="s">
        <v>83</v>
      </c>
      <c r="D1123" s="26" t="s">
        <v>89</v>
      </c>
      <c r="E1123" s="26" t="s">
        <v>22</v>
      </c>
      <c r="F1123" s="26" t="s">
        <v>26</v>
      </c>
      <c r="G1123" s="27" t="s">
        <v>16</v>
      </c>
      <c r="H1123" s="48">
        <v>1429045.3</v>
      </c>
      <c r="I1123" s="48">
        <v>2390995.2999999998</v>
      </c>
      <c r="J1123" s="48">
        <v>2390995.2999999998</v>
      </c>
      <c r="K1123" s="44">
        <v>1368925.3</v>
      </c>
      <c r="L1123" s="24">
        <v>1283997.2</v>
      </c>
    </row>
    <row r="1124" spans="1:12" s="3" customFormat="1" ht="25.5" outlineLevel="4">
      <c r="A1124" s="16" t="s">
        <v>27</v>
      </c>
      <c r="B1124" s="17" t="s">
        <v>9</v>
      </c>
      <c r="C1124" s="17" t="s">
        <v>83</v>
      </c>
      <c r="D1124" s="17" t="s">
        <v>89</v>
      </c>
      <c r="E1124" s="17" t="s">
        <v>22</v>
      </c>
      <c r="F1124" s="17" t="s">
        <v>28</v>
      </c>
      <c r="G1124" s="18"/>
      <c r="H1124" s="37">
        <f>H1125</f>
        <v>4118710.38</v>
      </c>
      <c r="I1124" s="37">
        <f>I1125</f>
        <v>6193510.3799999999</v>
      </c>
      <c r="J1124" s="37">
        <f>J1125</f>
        <v>6276048.3799999999</v>
      </c>
      <c r="K1124" s="37">
        <f t="shared" ref="K1124:L1124" si="373">K1125</f>
        <v>3945436.25</v>
      </c>
      <c r="L1124" s="38">
        <f t="shared" si="373"/>
        <v>3700661.27</v>
      </c>
    </row>
    <row r="1125" spans="1:12" ht="43.5" customHeight="1" outlineLevel="7">
      <c r="A1125" s="25" t="s">
        <v>161</v>
      </c>
      <c r="B1125" s="26" t="s">
        <v>9</v>
      </c>
      <c r="C1125" s="26" t="s">
        <v>83</v>
      </c>
      <c r="D1125" s="26" t="s">
        <v>89</v>
      </c>
      <c r="E1125" s="26" t="s">
        <v>22</v>
      </c>
      <c r="F1125" s="26" t="s">
        <v>28</v>
      </c>
      <c r="G1125" s="27" t="s">
        <v>16</v>
      </c>
      <c r="H1125" s="48">
        <v>4118710.38</v>
      </c>
      <c r="I1125" s="48">
        <v>6193510.3799999999</v>
      </c>
      <c r="J1125" s="48">
        <v>6276048.3799999999</v>
      </c>
      <c r="K1125" s="44">
        <v>3945436.25</v>
      </c>
      <c r="L1125" s="24">
        <v>3700661.27</v>
      </c>
    </row>
    <row r="1126" spans="1:12" s="3" customFormat="1" ht="25.5" outlineLevel="4">
      <c r="A1126" s="16" t="s">
        <v>29</v>
      </c>
      <c r="B1126" s="17" t="s">
        <v>9</v>
      </c>
      <c r="C1126" s="17" t="s">
        <v>83</v>
      </c>
      <c r="D1126" s="17" t="s">
        <v>89</v>
      </c>
      <c r="E1126" s="17" t="s">
        <v>22</v>
      </c>
      <c r="F1126" s="17" t="s">
        <v>30</v>
      </c>
      <c r="G1126" s="18"/>
      <c r="H1126" s="37">
        <f>H1127</f>
        <v>457634.5</v>
      </c>
      <c r="I1126" s="37">
        <f>I1127</f>
        <v>748144.5</v>
      </c>
      <c r="J1126" s="37">
        <f>J1127</f>
        <v>748144.5</v>
      </c>
      <c r="K1126" s="37">
        <f t="shared" ref="K1126:L1126" si="374">K1127</f>
        <v>438381.8</v>
      </c>
      <c r="L1126" s="38">
        <f t="shared" si="374"/>
        <v>411184.6</v>
      </c>
    </row>
    <row r="1127" spans="1:12" ht="41.25" customHeight="1" outlineLevel="7">
      <c r="A1127" s="25" t="s">
        <v>161</v>
      </c>
      <c r="B1127" s="26" t="s">
        <v>9</v>
      </c>
      <c r="C1127" s="26" t="s">
        <v>83</v>
      </c>
      <c r="D1127" s="26" t="s">
        <v>89</v>
      </c>
      <c r="E1127" s="26" t="s">
        <v>22</v>
      </c>
      <c r="F1127" s="26" t="s">
        <v>30</v>
      </c>
      <c r="G1127" s="27" t="s">
        <v>16</v>
      </c>
      <c r="H1127" s="48">
        <v>457634.5</v>
      </c>
      <c r="I1127" s="48">
        <v>748144.5</v>
      </c>
      <c r="J1127" s="48">
        <v>748144.5</v>
      </c>
      <c r="K1127" s="44">
        <v>438381.8</v>
      </c>
      <c r="L1127" s="24">
        <v>411184.6</v>
      </c>
    </row>
    <row r="1128" spans="1:12" s="3" customFormat="1" outlineLevel="4">
      <c r="A1128" s="16" t="s">
        <v>31</v>
      </c>
      <c r="B1128" s="17" t="s">
        <v>9</v>
      </c>
      <c r="C1128" s="17" t="s">
        <v>83</v>
      </c>
      <c r="D1128" s="17" t="s">
        <v>89</v>
      </c>
      <c r="E1128" s="17" t="s">
        <v>22</v>
      </c>
      <c r="F1128" s="17" t="s">
        <v>32</v>
      </c>
      <c r="G1128" s="18"/>
      <c r="H1128" s="37">
        <f>H1129</f>
        <v>203509.93</v>
      </c>
      <c r="I1128" s="37">
        <f>I1129</f>
        <v>280509.93</v>
      </c>
      <c r="J1128" s="37">
        <f>J1129</f>
        <v>312909.93</v>
      </c>
      <c r="K1128" s="37">
        <f t="shared" ref="K1128:L1128" si="375">K1129</f>
        <v>194948.27</v>
      </c>
      <c r="L1128" s="38">
        <f t="shared" si="375"/>
        <v>182853.67</v>
      </c>
    </row>
    <row r="1129" spans="1:12" ht="42" customHeight="1" outlineLevel="7">
      <c r="A1129" s="25" t="s">
        <v>161</v>
      </c>
      <c r="B1129" s="26" t="s">
        <v>9</v>
      </c>
      <c r="C1129" s="26" t="s">
        <v>83</v>
      </c>
      <c r="D1129" s="26" t="s">
        <v>89</v>
      </c>
      <c r="E1129" s="26" t="s">
        <v>22</v>
      </c>
      <c r="F1129" s="26" t="s">
        <v>32</v>
      </c>
      <c r="G1129" s="27" t="s">
        <v>16</v>
      </c>
      <c r="H1129" s="48">
        <v>203509.93</v>
      </c>
      <c r="I1129" s="48">
        <v>280509.93</v>
      </c>
      <c r="J1129" s="48">
        <v>312909.93</v>
      </c>
      <c r="K1129" s="44">
        <v>194948.27</v>
      </c>
      <c r="L1129" s="24">
        <v>182853.67</v>
      </c>
    </row>
    <row r="1130" spans="1:12" s="3" customFormat="1" outlineLevel="4">
      <c r="A1130" s="16" t="s">
        <v>33</v>
      </c>
      <c r="B1130" s="17" t="s">
        <v>9</v>
      </c>
      <c r="C1130" s="17" t="s">
        <v>83</v>
      </c>
      <c r="D1130" s="17" t="s">
        <v>89</v>
      </c>
      <c r="E1130" s="17" t="s">
        <v>22</v>
      </c>
      <c r="F1130" s="17" t="s">
        <v>34</v>
      </c>
      <c r="G1130" s="18"/>
      <c r="H1130" s="37">
        <f>H1131</f>
        <v>98880.06</v>
      </c>
      <c r="I1130" s="37">
        <f>I1131</f>
        <v>98880.06</v>
      </c>
      <c r="J1130" s="37">
        <f>J1131</f>
        <v>98880.06</v>
      </c>
      <c r="K1130" s="37">
        <f t="shared" ref="K1130:L1130" si="376">K1131</f>
        <v>94720.18</v>
      </c>
      <c r="L1130" s="38">
        <f t="shared" si="376"/>
        <v>88843.74</v>
      </c>
    </row>
    <row r="1131" spans="1:12" ht="43.5" customHeight="1" outlineLevel="7">
      <c r="A1131" s="25" t="s">
        <v>161</v>
      </c>
      <c r="B1131" s="26" t="s">
        <v>9</v>
      </c>
      <c r="C1131" s="26" t="s">
        <v>83</v>
      </c>
      <c r="D1131" s="26" t="s">
        <v>89</v>
      </c>
      <c r="E1131" s="26" t="s">
        <v>22</v>
      </c>
      <c r="F1131" s="26" t="s">
        <v>34</v>
      </c>
      <c r="G1131" s="27" t="s">
        <v>16</v>
      </c>
      <c r="H1131" s="48">
        <v>98880.06</v>
      </c>
      <c r="I1131" s="48">
        <v>98880.06</v>
      </c>
      <c r="J1131" s="48">
        <v>98880.06</v>
      </c>
      <c r="K1131" s="44">
        <v>94720.18</v>
      </c>
      <c r="L1131" s="24">
        <v>88843.74</v>
      </c>
    </row>
    <row r="1132" spans="1:12" s="3" customFormat="1" outlineLevel="4">
      <c r="A1132" s="16" t="s">
        <v>35</v>
      </c>
      <c r="B1132" s="17" t="s">
        <v>9</v>
      </c>
      <c r="C1132" s="17" t="s">
        <v>83</v>
      </c>
      <c r="D1132" s="17" t="s">
        <v>89</v>
      </c>
      <c r="E1132" s="17" t="s">
        <v>22</v>
      </c>
      <c r="F1132" s="17" t="s">
        <v>36</v>
      </c>
      <c r="G1132" s="18"/>
      <c r="H1132" s="37">
        <f>H1133</f>
        <v>114058.24000000001</v>
      </c>
      <c r="I1132" s="37">
        <f>I1133</f>
        <v>114058.24000000001</v>
      </c>
      <c r="J1132" s="37">
        <f>J1133</f>
        <v>114058.24000000001</v>
      </c>
      <c r="K1132" s="37">
        <f t="shared" ref="K1132:L1132" si="377">K1133</f>
        <v>109259.81</v>
      </c>
      <c r="L1132" s="38">
        <f t="shared" si="377"/>
        <v>102481.33</v>
      </c>
    </row>
    <row r="1133" spans="1:12" ht="41.25" customHeight="1" outlineLevel="7">
      <c r="A1133" s="25" t="s">
        <v>161</v>
      </c>
      <c r="B1133" s="26" t="s">
        <v>9</v>
      </c>
      <c r="C1133" s="26" t="s">
        <v>83</v>
      </c>
      <c r="D1133" s="26" t="s">
        <v>89</v>
      </c>
      <c r="E1133" s="26" t="s">
        <v>22</v>
      </c>
      <c r="F1133" s="26" t="s">
        <v>36</v>
      </c>
      <c r="G1133" s="27" t="s">
        <v>16</v>
      </c>
      <c r="H1133" s="48">
        <v>114058.24000000001</v>
      </c>
      <c r="I1133" s="48">
        <v>114058.24000000001</v>
      </c>
      <c r="J1133" s="48">
        <v>114058.24000000001</v>
      </c>
      <c r="K1133" s="44">
        <v>109259.81</v>
      </c>
      <c r="L1133" s="24">
        <v>102481.33</v>
      </c>
    </row>
    <row r="1134" spans="1:12" s="3" customFormat="1" outlineLevel="4">
      <c r="A1134" s="16" t="s">
        <v>37</v>
      </c>
      <c r="B1134" s="17" t="s">
        <v>9</v>
      </c>
      <c r="C1134" s="17" t="s">
        <v>83</v>
      </c>
      <c r="D1134" s="17" t="s">
        <v>89</v>
      </c>
      <c r="E1134" s="17" t="s">
        <v>22</v>
      </c>
      <c r="F1134" s="17" t="s">
        <v>38</v>
      </c>
      <c r="G1134" s="18"/>
      <c r="H1134" s="37">
        <f>H1135</f>
        <v>5059.1000000000004</v>
      </c>
      <c r="I1134" s="37">
        <f>I1135</f>
        <v>5059.1000000000004</v>
      </c>
      <c r="J1134" s="37">
        <f>J1135</f>
        <v>5059.1000000000004</v>
      </c>
      <c r="K1134" s="37">
        <f t="shared" ref="K1134:L1134" si="378">K1135</f>
        <v>4846.2700000000004</v>
      </c>
      <c r="L1134" s="38">
        <f t="shared" si="378"/>
        <v>4545.6099999999997</v>
      </c>
    </row>
    <row r="1135" spans="1:12" ht="39" customHeight="1" outlineLevel="7">
      <c r="A1135" s="25" t="s">
        <v>161</v>
      </c>
      <c r="B1135" s="26" t="s">
        <v>9</v>
      </c>
      <c r="C1135" s="26" t="s">
        <v>83</v>
      </c>
      <c r="D1135" s="26" t="s">
        <v>89</v>
      </c>
      <c r="E1135" s="26" t="s">
        <v>22</v>
      </c>
      <c r="F1135" s="26" t="s">
        <v>38</v>
      </c>
      <c r="G1135" s="27" t="s">
        <v>16</v>
      </c>
      <c r="H1135" s="48">
        <v>5059.1000000000004</v>
      </c>
      <c r="I1135" s="48">
        <v>5059.1000000000004</v>
      </c>
      <c r="J1135" s="48">
        <v>5059.1000000000004</v>
      </c>
      <c r="K1135" s="44">
        <v>4846.2700000000004</v>
      </c>
      <c r="L1135" s="24">
        <v>4545.6099999999997</v>
      </c>
    </row>
    <row r="1136" spans="1:12" s="3" customFormat="1" outlineLevel="4">
      <c r="A1136" s="16" t="s">
        <v>13</v>
      </c>
      <c r="B1136" s="17" t="s">
        <v>9</v>
      </c>
      <c r="C1136" s="17" t="s">
        <v>83</v>
      </c>
      <c r="D1136" s="17" t="s">
        <v>89</v>
      </c>
      <c r="E1136" s="17" t="s">
        <v>22</v>
      </c>
      <c r="F1136" s="17" t="s">
        <v>14</v>
      </c>
      <c r="G1136" s="18"/>
      <c r="H1136" s="37">
        <f>H1137</f>
        <v>427935.59</v>
      </c>
      <c r="I1136" s="37">
        <f>I1137</f>
        <v>387935.59</v>
      </c>
      <c r="J1136" s="37">
        <f>J1137</f>
        <v>355535.59</v>
      </c>
      <c r="K1136" s="37">
        <f t="shared" ref="K1136:L1136" si="379">K1137</f>
        <v>469724.8</v>
      </c>
      <c r="L1136" s="38">
        <f t="shared" si="379"/>
        <v>440583.06</v>
      </c>
    </row>
    <row r="1137" spans="1:12" ht="38.25" outlineLevel="7">
      <c r="A1137" s="25" t="s">
        <v>161</v>
      </c>
      <c r="B1137" s="26" t="s">
        <v>9</v>
      </c>
      <c r="C1137" s="26" t="s">
        <v>83</v>
      </c>
      <c r="D1137" s="26" t="s">
        <v>89</v>
      </c>
      <c r="E1137" s="26" t="s">
        <v>22</v>
      </c>
      <c r="F1137" s="26" t="s">
        <v>14</v>
      </c>
      <c r="G1137" s="27" t="s">
        <v>16</v>
      </c>
      <c r="H1137" s="48">
        <v>427935.59</v>
      </c>
      <c r="I1137" s="48">
        <v>387935.59</v>
      </c>
      <c r="J1137" s="48">
        <v>355535.59</v>
      </c>
      <c r="K1137" s="44">
        <v>469724.8</v>
      </c>
      <c r="L1137" s="24">
        <v>440583.06</v>
      </c>
    </row>
    <row r="1138" spans="1:12" ht="12.75" customHeight="1">
      <c r="A1138" s="65" t="s">
        <v>90</v>
      </c>
      <c r="B1138" s="66"/>
      <c r="C1138" s="66"/>
      <c r="D1138" s="66"/>
      <c r="E1138" s="66"/>
      <c r="F1138" s="66"/>
      <c r="G1138" s="67"/>
      <c r="H1138" s="36">
        <f>H7+H30+H348+H746+H844+H987+H1010+H1037+H1058</f>
        <v>1210674151.27</v>
      </c>
      <c r="I1138" s="36">
        <f>I7+I30+I348+I746+I844+I987+I1010+I1037+I1058</f>
        <v>1246223671.0999999</v>
      </c>
      <c r="J1138" s="36">
        <f>J7+J30+J348+J746+J844+J987+J1010+J1037+J1058</f>
        <v>1300203365.8099999</v>
      </c>
      <c r="K1138" s="51">
        <f>K7+K30+K348+K746+K844+K987+K1010+K1037+K1058</f>
        <v>1165874603.0699999</v>
      </c>
      <c r="L1138" s="51">
        <f>L7+L30+L348+L746+L844+L987+L1010+L1037+L1058</f>
        <v>1095523804.6040001</v>
      </c>
    </row>
    <row r="1139" spans="1:12" ht="12.75" customHeight="1">
      <c r="A1139" s="1"/>
      <c r="B1139" s="1"/>
      <c r="C1139" s="1"/>
      <c r="D1139" s="1"/>
      <c r="E1139" s="1"/>
      <c r="F1139" s="1"/>
      <c r="G1139" s="1"/>
      <c r="H1139" s="54"/>
      <c r="I1139" s="54"/>
      <c r="J1139" s="54"/>
      <c r="K1139" s="52"/>
    </row>
    <row r="1140" spans="1:12">
      <c r="A1140" s="62"/>
      <c r="B1140" s="63"/>
      <c r="C1140" s="63"/>
      <c r="D1140" s="63"/>
      <c r="E1140" s="63"/>
      <c r="F1140" s="63"/>
      <c r="G1140" s="63"/>
      <c r="H1140" s="64"/>
      <c r="I1140" s="55"/>
      <c r="J1140" s="58"/>
      <c r="K1140" s="52"/>
    </row>
  </sheetData>
  <autoFilter ref="A5:L1138">
    <filterColumn colId="2"/>
    <filterColumn colId="8"/>
    <filterColumn colId="9"/>
  </autoFilter>
  <mergeCells count="17">
    <mergeCell ref="I4:I5"/>
    <mergeCell ref="K4:K5"/>
    <mergeCell ref="L4:L5"/>
    <mergeCell ref="A1:L1"/>
    <mergeCell ref="A2:L2"/>
    <mergeCell ref="A3:L3"/>
    <mergeCell ref="G4:G5"/>
    <mergeCell ref="J4:J5"/>
    <mergeCell ref="A1140:H1140"/>
    <mergeCell ref="A1138:G1138"/>
    <mergeCell ref="A4:A5"/>
    <mergeCell ref="B4:B5"/>
    <mergeCell ref="H4:H5"/>
    <mergeCell ref="C4:C5"/>
    <mergeCell ref="D4:D5"/>
    <mergeCell ref="E4:E5"/>
    <mergeCell ref="F4:F5"/>
  </mergeCells>
  <pageMargins left="0.39370078740157483" right="0.19685039370078741" top="0.59055118110236227" bottom="0.59055118110236227" header="0.39370078740157483" footer="0.39370078740157483"/>
  <pageSetup paperSize="9" scale="60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478C820-2573-4D88-B240-5B7D9FA167D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user123-pc\user123</dc:creator>
  <cp:lastModifiedBy>Пользователь Windows</cp:lastModifiedBy>
  <cp:lastPrinted>2019-10-08T12:02:56Z</cp:lastPrinted>
  <dcterms:created xsi:type="dcterms:W3CDTF">2019-01-10T09:05:36Z</dcterms:created>
  <dcterms:modified xsi:type="dcterms:W3CDTF">2019-10-08T12:18:12Z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18.06.2015 16_55_59)(9).xlsx</vt:lpwstr>
  </property>
  <property fmtid="{D5CDD505-2E9C-101B-9397-08002B2CF9AE}" pid="3" name="Название отчета">
    <vt:lpwstr>Вариант (новый от 18.06.2015 16_55_59)(9).xlsx</vt:lpwstr>
  </property>
  <property fmtid="{D5CDD505-2E9C-101B-9397-08002B2CF9AE}" pid="4" name="Версия клиента">
    <vt:lpwstr>19.1.2.12270</vt:lpwstr>
  </property>
  <property fmtid="{D5CDD505-2E9C-101B-9397-08002B2CF9AE}" pid="5" name="Версия базы">
    <vt:lpwstr>19.1.1261.86065787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192.168.100.245</vt:lpwstr>
  </property>
  <property fmtid="{D5CDD505-2E9C-101B-9397-08002B2CF9AE}" pid="8" name="База">
    <vt:lpwstr>budget19</vt:lpwstr>
  </property>
  <property fmtid="{D5CDD505-2E9C-101B-9397-08002B2CF9AE}" pid="9" name="Пользователь">
    <vt:lpwstr>dzuz07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